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urgulShymkent\share\ПРАЙСЫ\"/>
    </mc:Choice>
  </mc:AlternateContent>
  <bookViews>
    <workbookView xWindow="480" yWindow="405" windowWidth="15600" windowHeight="387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Лист1!$A$1:$H$231</definedName>
  </definedNames>
  <calcPr calcId="162913"/>
</workbook>
</file>

<file path=xl/calcChain.xml><?xml version="1.0" encoding="utf-8"?>
<calcChain xmlns="http://schemas.openxmlformats.org/spreadsheetml/2006/main">
  <c r="C9" i="1" l="1"/>
  <c r="C16" i="1" l="1"/>
  <c r="C17" i="1"/>
  <c r="I69" i="1" l="1"/>
  <c r="C138" i="1" l="1"/>
  <c r="C139" i="1"/>
  <c r="C140" i="1"/>
  <c r="C141" i="1"/>
  <c r="C142" i="1"/>
  <c r="C143" i="1"/>
  <c r="C144" i="1"/>
  <c r="C145" i="1"/>
  <c r="C146" i="1"/>
  <c r="C147" i="1"/>
  <c r="C149" i="1"/>
  <c r="C150" i="1"/>
  <c r="C151" i="1"/>
  <c r="C154" i="1"/>
  <c r="C155" i="1"/>
  <c r="C156" i="1"/>
  <c r="C157" i="1"/>
  <c r="C158" i="1"/>
  <c r="C159" i="1"/>
  <c r="C160" i="1"/>
  <c r="C164" i="1"/>
  <c r="C165" i="1"/>
  <c r="C166" i="1"/>
  <c r="C167" i="1"/>
  <c r="C168" i="1"/>
  <c r="C169" i="1"/>
  <c r="C170" i="1"/>
  <c r="C171" i="1"/>
  <c r="C172" i="1"/>
  <c r="C173" i="1"/>
  <c r="C174" i="1"/>
  <c r="C110" i="1" l="1"/>
  <c r="C111" i="1"/>
  <c r="C112" i="1"/>
  <c r="C113" i="1"/>
  <c r="C114" i="1"/>
  <c r="C115" i="1"/>
  <c r="C116" i="1"/>
  <c r="C117" i="1"/>
  <c r="C118" i="1"/>
  <c r="C119" i="1"/>
  <c r="C120" i="1"/>
  <c r="C121" i="1"/>
  <c r="C109" i="1"/>
  <c r="C24" i="1"/>
  <c r="C25" i="1"/>
  <c r="C26" i="1"/>
  <c r="C27" i="1"/>
  <c r="C28" i="1"/>
  <c r="C29" i="1"/>
  <c r="C30" i="1"/>
  <c r="C31" i="1"/>
  <c r="C23" i="1"/>
  <c r="C11" i="1"/>
  <c r="C12" i="1"/>
  <c r="C13" i="1"/>
  <c r="C14" i="1"/>
  <c r="C15" i="1"/>
  <c r="C18" i="1"/>
  <c r="C19" i="1"/>
  <c r="C10" i="1"/>
  <c r="H159" i="1"/>
  <c r="I159" i="1" s="1"/>
  <c r="H157" i="1"/>
  <c r="I157" i="1" s="1"/>
  <c r="H145" i="1"/>
  <c r="I145" i="1" s="1"/>
  <c r="H138" i="1"/>
  <c r="I138" i="1" s="1"/>
  <c r="C52" i="1"/>
  <c r="H174" i="1"/>
  <c r="I17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64" i="1"/>
  <c r="I164" i="1" s="1"/>
  <c r="H140" i="1"/>
  <c r="I140" i="1" s="1"/>
  <c r="H141" i="1"/>
  <c r="I141" i="1" s="1"/>
  <c r="H142" i="1"/>
  <c r="I142" i="1" s="1"/>
  <c r="H143" i="1"/>
  <c r="I143" i="1" s="1"/>
  <c r="H144" i="1"/>
  <c r="I144" i="1" s="1"/>
  <c r="H146" i="1"/>
  <c r="I146" i="1" s="1"/>
  <c r="H147" i="1"/>
  <c r="I147" i="1" s="1"/>
  <c r="H149" i="1"/>
  <c r="I149" i="1" s="1"/>
  <c r="H150" i="1"/>
  <c r="I150" i="1" s="1"/>
  <c r="H151" i="1"/>
  <c r="I151" i="1" s="1"/>
  <c r="H154" i="1"/>
  <c r="I154" i="1" s="1"/>
  <c r="H155" i="1"/>
  <c r="I155" i="1" s="1"/>
  <c r="H156" i="1"/>
  <c r="I156" i="1" s="1"/>
  <c r="H158" i="1"/>
  <c r="I158" i="1" s="1"/>
  <c r="H160" i="1"/>
  <c r="I160" i="1" s="1"/>
  <c r="H139" i="1"/>
  <c r="I139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25" i="1"/>
  <c r="I125" i="1" s="1"/>
  <c r="H110" i="1"/>
  <c r="H111" i="1"/>
  <c r="H112" i="1"/>
  <c r="H113" i="1"/>
  <c r="I113" i="1" s="1"/>
  <c r="H114" i="1"/>
  <c r="H115" i="1"/>
  <c r="H116" i="1"/>
  <c r="H117" i="1"/>
  <c r="I117" i="1" s="1"/>
  <c r="H118" i="1"/>
  <c r="H119" i="1"/>
  <c r="H120" i="1"/>
  <c r="H121" i="1"/>
  <c r="I121" i="1" s="1"/>
  <c r="H109" i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84" i="1"/>
  <c r="I84" i="1" s="1"/>
  <c r="H54" i="1"/>
  <c r="I54" i="1" s="1"/>
  <c r="H55" i="1"/>
  <c r="I55" i="1" s="1"/>
  <c r="H56" i="1"/>
  <c r="I56" i="1" s="1"/>
  <c r="H57" i="1"/>
  <c r="I57" i="1" s="1"/>
  <c r="H58" i="1"/>
  <c r="I58" i="1" s="1"/>
  <c r="H66" i="1"/>
  <c r="I66" i="1" s="1"/>
  <c r="H67" i="1"/>
  <c r="I67" i="1" s="1"/>
  <c r="H68" i="1"/>
  <c r="I68" i="1" s="1"/>
  <c r="H71" i="1"/>
  <c r="I71" i="1" s="1"/>
  <c r="H72" i="1"/>
  <c r="I72" i="1" s="1"/>
  <c r="H73" i="1"/>
  <c r="I73" i="1" s="1"/>
  <c r="H76" i="1"/>
  <c r="I76" i="1" s="1"/>
  <c r="H77" i="1"/>
  <c r="I77" i="1" s="1"/>
  <c r="H78" i="1"/>
  <c r="I78" i="1" s="1"/>
  <c r="H53" i="1"/>
  <c r="I53" i="1" s="1"/>
  <c r="H52" i="1"/>
  <c r="I52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38" i="1"/>
  <c r="I38" i="1" s="1"/>
  <c r="H37" i="1"/>
  <c r="I37" i="1" s="1"/>
  <c r="H36" i="1"/>
  <c r="I36" i="1" s="1"/>
  <c r="H31" i="1"/>
  <c r="H30" i="1"/>
  <c r="I30" i="1" s="1"/>
  <c r="H29" i="1"/>
  <c r="I29" i="1" s="1"/>
  <c r="H28" i="1"/>
  <c r="H27" i="1"/>
  <c r="H26" i="1"/>
  <c r="H25" i="1"/>
  <c r="I25" i="1" s="1"/>
  <c r="H24" i="1"/>
  <c r="H23" i="1"/>
  <c r="H19" i="1"/>
  <c r="H11" i="1"/>
  <c r="H12" i="1"/>
  <c r="H13" i="1"/>
  <c r="I13" i="1" s="1"/>
  <c r="H14" i="1"/>
  <c r="H15" i="1"/>
  <c r="H16" i="1"/>
  <c r="I16" i="1" s="1"/>
  <c r="H17" i="1"/>
  <c r="H18" i="1"/>
  <c r="H10" i="1"/>
  <c r="C86" i="1"/>
  <c r="C88" i="1"/>
  <c r="C90" i="1"/>
  <c r="C92" i="1"/>
  <c r="C94" i="1"/>
  <c r="C96" i="1"/>
  <c r="C98" i="1"/>
  <c r="C85" i="1"/>
  <c r="C87" i="1"/>
  <c r="C89" i="1"/>
  <c r="C91" i="1"/>
  <c r="C93" i="1"/>
  <c r="C95" i="1"/>
  <c r="C97" i="1"/>
  <c r="C54" i="1"/>
  <c r="C55" i="1"/>
  <c r="C56" i="1"/>
  <c r="C57" i="1"/>
  <c r="C58" i="1"/>
  <c r="C71" i="1"/>
  <c r="C72" i="1"/>
  <c r="C73" i="1"/>
  <c r="C76" i="1"/>
  <c r="C77" i="1"/>
  <c r="C53" i="1"/>
  <c r="C78" i="1"/>
  <c r="C38" i="1"/>
  <c r="C39" i="1"/>
  <c r="C40" i="1"/>
  <c r="C41" i="1"/>
  <c r="C42" i="1"/>
  <c r="C43" i="1"/>
  <c r="C44" i="1"/>
  <c r="C45" i="1"/>
  <c r="C46" i="1"/>
  <c r="C47" i="1"/>
  <c r="C48" i="1"/>
  <c r="C37" i="1"/>
  <c r="C36" i="1"/>
  <c r="I15" i="1" l="1"/>
  <c r="I11" i="1"/>
  <c r="I19" i="1"/>
  <c r="I14" i="1"/>
  <c r="I10" i="1"/>
  <c r="I17" i="1"/>
  <c r="I118" i="1"/>
  <c r="I114" i="1"/>
  <c r="I110" i="1"/>
  <c r="I18" i="1"/>
  <c r="I112" i="1"/>
  <c r="I24" i="1"/>
  <c r="I28" i="1"/>
  <c r="I116" i="1"/>
  <c r="I26" i="1"/>
  <c r="I23" i="1"/>
  <c r="I27" i="1"/>
  <c r="I31" i="1"/>
  <c r="I119" i="1"/>
  <c r="I115" i="1"/>
  <c r="I111" i="1"/>
  <c r="I120" i="1"/>
  <c r="I109" i="1"/>
  <c r="I12" i="1"/>
</calcChain>
</file>

<file path=xl/sharedStrings.xml><?xml version="1.0" encoding="utf-8"?>
<sst xmlns="http://schemas.openxmlformats.org/spreadsheetml/2006/main" count="405" uniqueCount="198">
  <si>
    <t>Наименование</t>
  </si>
  <si>
    <t>Цена за тонну</t>
  </si>
  <si>
    <t>1 х 2</t>
  </si>
  <si>
    <t>1,25 х 2,5</t>
  </si>
  <si>
    <t>1,5 х 6</t>
  </si>
  <si>
    <t>Швеллер 8</t>
  </si>
  <si>
    <t>Швеллер 10</t>
  </si>
  <si>
    <t>Швеллер 12</t>
  </si>
  <si>
    <t>Швеллер 14</t>
  </si>
  <si>
    <t>Швеллер 16</t>
  </si>
  <si>
    <t xml:space="preserve">Швеллер 18 </t>
  </si>
  <si>
    <t>Швеллер 20</t>
  </si>
  <si>
    <t xml:space="preserve">Швеллер 22 </t>
  </si>
  <si>
    <t>Швеллер 24</t>
  </si>
  <si>
    <t>Швеллер 27</t>
  </si>
  <si>
    <t>Длина (1 шт)</t>
  </si>
  <si>
    <t>Лист г/к 2 мм</t>
  </si>
  <si>
    <t>Лист г/к 3 мм</t>
  </si>
  <si>
    <t>Лист г/к 4 мм</t>
  </si>
  <si>
    <t>Лист г/к 5 мм</t>
  </si>
  <si>
    <t>Лист г/к 6 мм</t>
  </si>
  <si>
    <t>Лист г/к 8 мм</t>
  </si>
  <si>
    <t>Лист г/к 10 мм</t>
  </si>
  <si>
    <t>Лист г/к 12 мм</t>
  </si>
  <si>
    <t>Лист г/к 14 мм</t>
  </si>
  <si>
    <t>Лист г/к 16 мм</t>
  </si>
  <si>
    <t>Лист г/к 18 мм</t>
  </si>
  <si>
    <t xml:space="preserve">Балка 14  Б-1 </t>
  </si>
  <si>
    <t xml:space="preserve">Балка 12  Б-1 </t>
  </si>
  <si>
    <t>Балка 16  Б-1</t>
  </si>
  <si>
    <t>Балка 18  Б-1</t>
  </si>
  <si>
    <t>Балка 20  Б-1</t>
  </si>
  <si>
    <t>Балка 25  Б-1</t>
  </si>
  <si>
    <t>Балка 30  Б-1</t>
  </si>
  <si>
    <t>Балка 20 К-1</t>
  </si>
  <si>
    <t>Балка 25 К-1</t>
  </si>
  <si>
    <t>Балка 30 К-1</t>
  </si>
  <si>
    <t>Балка 20  Ш-1</t>
  </si>
  <si>
    <t>Балка 25  Ш-1</t>
  </si>
  <si>
    <t>Балка 30  Ш-1</t>
  </si>
  <si>
    <t>Балка 36  М-1</t>
  </si>
  <si>
    <t>Балка 24  М-1</t>
  </si>
  <si>
    <t>Балка 30  М-1</t>
  </si>
  <si>
    <t>Лист 1,0 мм</t>
  </si>
  <si>
    <t>Лист 0,7 мм</t>
  </si>
  <si>
    <t>Лист 0,5 мм</t>
  </si>
  <si>
    <t>Швеллер 30</t>
  </si>
  <si>
    <t>Труба Ф 15  (Россия)</t>
  </si>
  <si>
    <t>Труба Ф 20 (Россия)</t>
  </si>
  <si>
    <t>Труба Ф 25 (Россия)</t>
  </si>
  <si>
    <t>Труба Ф 32 (Россия)</t>
  </si>
  <si>
    <t>Труба Ф 40 (Россия)</t>
  </si>
  <si>
    <t>Труба Ф 57 (Россия)</t>
  </si>
  <si>
    <t>Труба Ф 76 (Россия)</t>
  </si>
  <si>
    <t>Труба Ф 89 (Россия)</t>
  </si>
  <si>
    <t>Лист 0,4 мм</t>
  </si>
  <si>
    <t>Профлист оцинкованный                            Н 21 (1,05х6)</t>
  </si>
  <si>
    <t>Профлист оцинкованный                              Н 35 (1,05х6)</t>
  </si>
  <si>
    <t>Профлист оцинкованный                Н 60 (0,9х6)</t>
  </si>
  <si>
    <t>Сетка сварная d 4 яч. 100х100</t>
  </si>
  <si>
    <t>2,00 м х 4,00 м</t>
  </si>
  <si>
    <t>2,00 м х 0,38м</t>
  </si>
  <si>
    <t>2,00 м х 0,5м</t>
  </si>
  <si>
    <t>Сетка сварная d 4 яч. 50х50</t>
  </si>
  <si>
    <t>3,00 м х 0,38м</t>
  </si>
  <si>
    <t>3,00 м х 0,5м</t>
  </si>
  <si>
    <t>3,00 м х 0,64м</t>
  </si>
  <si>
    <t>2,00 м х 4,00м</t>
  </si>
  <si>
    <t>Сетка сварная d 5 яч. 100х100</t>
  </si>
  <si>
    <t>Труба Ф 108 (Россия)</t>
  </si>
  <si>
    <t>Труба Ф 159 (Россия)</t>
  </si>
  <si>
    <t>Труба 100х100х4</t>
  </si>
  <si>
    <t>Труба 140х140х4</t>
  </si>
  <si>
    <t>Труба 160х160х5</t>
  </si>
  <si>
    <t>Труба 200х200х5</t>
  </si>
  <si>
    <t>Труба 20х20х1,5</t>
  </si>
  <si>
    <t>Труба 25х25х1,5</t>
  </si>
  <si>
    <t>Труба 30х30х1,5</t>
  </si>
  <si>
    <t>Труба 40х20х1,5</t>
  </si>
  <si>
    <t>Труба 40х40х2</t>
  </si>
  <si>
    <t>Труба 50х25х1,5</t>
  </si>
  <si>
    <t>Труба 50х50х2</t>
  </si>
  <si>
    <t>Труба 60х40х2</t>
  </si>
  <si>
    <t>Труба 60х60х2</t>
  </si>
  <si>
    <t>Труба 80х40х2</t>
  </si>
  <si>
    <t>Труба 80х80х3</t>
  </si>
  <si>
    <t xml:space="preserve">Арматура  класса АІІІ                         </t>
  </si>
  <si>
    <t xml:space="preserve">Арматура класса А І (круг)                                           </t>
  </si>
  <si>
    <t>Образец</t>
  </si>
  <si>
    <t>Прайс лист по металлопрокату</t>
  </si>
  <si>
    <t xml:space="preserve">Уголок стальной равнополочный </t>
  </si>
  <si>
    <t>Балка</t>
  </si>
  <si>
    <t>Листы горячекатаные</t>
  </si>
  <si>
    <t>Цена за  ед.</t>
  </si>
  <si>
    <t>Листы оцинкованные</t>
  </si>
  <si>
    <t>Трубы электросварные</t>
  </si>
  <si>
    <t>Трубы оцинкованные</t>
  </si>
  <si>
    <t>Трубы профильные</t>
  </si>
  <si>
    <t>Швеллер</t>
  </si>
  <si>
    <t>Профлист (профнастил)</t>
  </si>
  <si>
    <t>Имеем также возможность на заказ изгототовить под ваш размер. Имеется дополнительно лист и профлисты с полимерным покрытием. RALL 9003, 9002, 1005</t>
  </si>
  <si>
    <t xml:space="preserve">Сетка кладочная </t>
  </si>
  <si>
    <t>Полосы любых размеров</t>
  </si>
  <si>
    <t>Закладные детали под заказ</t>
  </si>
  <si>
    <t>Швеллера и уголки гнутые</t>
  </si>
  <si>
    <t>Шестигранники</t>
  </si>
  <si>
    <t>Проволки разных диаметров (ОК, Вр1)</t>
  </si>
  <si>
    <t>Трубы БУ и востановленные больших размеров</t>
  </si>
  <si>
    <t xml:space="preserve">а также на заказ в короткие сроки можем привезти или изготовить следующие позиций: </t>
  </si>
  <si>
    <t xml:space="preserve">Цена за  ед </t>
  </si>
  <si>
    <t>Уголок стальной 100*8 мм</t>
  </si>
  <si>
    <t>Уголок стальной 100*10 мм</t>
  </si>
  <si>
    <t>Уголок стальной 125*8 мм</t>
  </si>
  <si>
    <t>Уголок стальной 125*10 мм</t>
  </si>
  <si>
    <t>Уголок стальной 90*8 мм</t>
  </si>
  <si>
    <t>Уголок стальной 75*6 мм</t>
  </si>
  <si>
    <t>Уголок стальной 63*6 мм</t>
  </si>
  <si>
    <t>Уголок стальной 63*5 мм</t>
  </si>
  <si>
    <t>Уголок стальной 50*5 мм</t>
  </si>
  <si>
    <t>Уголок стальной 45*4 мм</t>
  </si>
  <si>
    <t>Уголок стальной 40*4 мм</t>
  </si>
  <si>
    <t>Уголок стальной 32*3 мм</t>
  </si>
  <si>
    <t>Уголок стальной 25*3 мм</t>
  </si>
  <si>
    <t>Цена за  м</t>
  </si>
  <si>
    <t>6 - 8 м</t>
  </si>
  <si>
    <t>6 -8 м</t>
  </si>
  <si>
    <t>Цена за кв.м</t>
  </si>
  <si>
    <t>Лист г/к 20 мм</t>
  </si>
  <si>
    <t>Лист г/к 30 мм</t>
  </si>
  <si>
    <t>Цена от 5 тонн</t>
  </si>
  <si>
    <t>Труба 120х120х4</t>
  </si>
  <si>
    <t>Труба 20х20х1,2</t>
  </si>
  <si>
    <t>Труба 50х50х1,5</t>
  </si>
  <si>
    <t>Труба 160х160х4</t>
  </si>
  <si>
    <t>Труба 200х200х6</t>
  </si>
  <si>
    <t>Сетка сварная d 4 яч. 200х200</t>
  </si>
  <si>
    <t>Цена за метр</t>
  </si>
  <si>
    <t>Вес п/м</t>
  </si>
  <si>
    <t xml:space="preserve">договорная </t>
  </si>
  <si>
    <t>договорная</t>
  </si>
  <si>
    <t>Арматура АІІІ 10 мм           11,7м</t>
  </si>
  <si>
    <t>Арматура АІІІ 12 мм           11,7м</t>
  </si>
  <si>
    <t>Арматура АІІІ 14 мм           11,7м</t>
  </si>
  <si>
    <t>Арматура АІІІ 16 мм           11,7м</t>
  </si>
  <si>
    <t>Арматура АІІІ 18 мм           11,7м</t>
  </si>
  <si>
    <t>Арматура АІІІ 20 мм          11,7м</t>
  </si>
  <si>
    <t>Арматура АІІІ 22 мм          11,7м</t>
  </si>
  <si>
    <t>Арматура АІІІ 25 мм          11,7м</t>
  </si>
  <si>
    <t>Арматура АІІІ 28 мм          11,7м</t>
  </si>
  <si>
    <t>Арматура АІІІ 32 мм          11,7м</t>
  </si>
  <si>
    <t xml:space="preserve">Арматура АІІІ 8 мм             </t>
  </si>
  <si>
    <t>Круг  10 мм                              11,7м</t>
  </si>
  <si>
    <t>Круг  12 мм                              11,7м</t>
  </si>
  <si>
    <t>Круг 14 мм                               11,7м</t>
  </si>
  <si>
    <t>Круг 16 мм                               11,7м</t>
  </si>
  <si>
    <t>Круг 18 мм                               11,7м</t>
  </si>
  <si>
    <t>Круг 20 мм                              11,7м</t>
  </si>
  <si>
    <t>Круг 22 мм                              11,7м</t>
  </si>
  <si>
    <t>на заказ</t>
  </si>
  <si>
    <t xml:space="preserve">Катанка 6                               бухты </t>
  </si>
  <si>
    <t>Катанка 8                               бухты</t>
  </si>
  <si>
    <t>Труба Ф 15 х 2,8                      5,8м</t>
  </si>
  <si>
    <t>Труба Ф 20 х 2,8                     5,8м</t>
  </si>
  <si>
    <t>Труба Ф 25 х 3,2                     5,8м</t>
  </si>
  <si>
    <t>Труба Ф 32 х 3,2                     5,8м</t>
  </si>
  <si>
    <t>Труба Ф 40 х 3,5                      10м</t>
  </si>
  <si>
    <t>Труба Ф 50 х 3,5                      10м</t>
  </si>
  <si>
    <t>Труба Ф 65 х 3,5                      10м</t>
  </si>
  <si>
    <t>Труба Ф 80 х 4                         10м</t>
  </si>
  <si>
    <t>Труба Ф 108 х 4                      11,7м</t>
  </si>
  <si>
    <t>Труба Ф 114 х 4                      11,7м</t>
  </si>
  <si>
    <t>Труба Ф 133 х 4                      11,7м</t>
  </si>
  <si>
    <t>Труба Ф 159 х 4,5                   11,7м</t>
  </si>
  <si>
    <t>Труба Ф 219 х 6                      11,7м</t>
  </si>
  <si>
    <t>Цена на объём</t>
  </si>
  <si>
    <t>Цена от 10тн</t>
  </si>
  <si>
    <t>Цена от 10 тонн</t>
  </si>
  <si>
    <t>Цена от 5 тн</t>
  </si>
  <si>
    <t>Труба 80х80х4</t>
  </si>
  <si>
    <t>Труба 80х80х5</t>
  </si>
  <si>
    <t>Труба 60х40х3</t>
  </si>
  <si>
    <t>Балка 35  Б-1</t>
  </si>
  <si>
    <t>Балка 40 Б-1</t>
  </si>
  <si>
    <t>Балка 40 Б-2</t>
  </si>
  <si>
    <t>Балка 45 Б-1</t>
  </si>
  <si>
    <t>Балка 45 Б-2</t>
  </si>
  <si>
    <t>Балка 50 Б-1</t>
  </si>
  <si>
    <t>Балка 60 Б-1</t>
  </si>
  <si>
    <t>Балка 40 К-1</t>
  </si>
  <si>
    <t>Балка 35  Ш-1</t>
  </si>
  <si>
    <t>Балка 40  Ш-1</t>
  </si>
  <si>
    <t>Балка 45  М-1</t>
  </si>
  <si>
    <t>Лист г/к 1,5 мм</t>
  </si>
  <si>
    <r>
      <t>Круг 30-250 мм  ст3 / ст 45/ 40</t>
    </r>
    <r>
      <rPr>
        <sz val="14"/>
        <rFont val="Calibri"/>
        <family val="2"/>
        <charset val="204"/>
      </rPr>
      <t>x</t>
    </r>
  </si>
  <si>
    <t>Организуем доставки по г. Шымкент и по РК. Имеется накопительная система скидок.</t>
  </si>
  <si>
    <t>Доставка от 10 тонн БЕСПЛАТНО по г. Шымкент!</t>
  </si>
  <si>
    <t>Балка 35 К-1</t>
  </si>
  <si>
    <t>Менеджер отдела продаж : Азамат - 8 701 055 33 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</si>
</sst>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.000"/>
  </numFmts>
  <fonts count="19" x14ac:knownFonts="1"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i/>
      <sz val="11"/>
      <name val="Calibri"/>
      <family val="2"/>
      <charset val="204"/>
    </font>
    <font>
      <b/>
      <sz val="14"/>
      <name val="Calibri"/>
      <family val="2"/>
      <charset val="204"/>
    </font>
    <font>
      <b/>
      <u/>
      <sz val="16"/>
      <name val="Arial"/>
      <family val="2"/>
      <charset val="204"/>
    </font>
    <font>
      <b/>
      <u/>
      <sz val="18"/>
      <name val="Eras Medium ITC"/>
      <family val="2"/>
    </font>
    <font>
      <b/>
      <sz val="18"/>
      <name val="Eras Medium ITC"/>
      <family val="2"/>
    </font>
    <font>
      <sz val="16"/>
      <name val="Bodoni MT Black"/>
      <family val="1"/>
    </font>
    <font>
      <b/>
      <sz val="16"/>
      <name val="Bodoni MT Black"/>
      <family val="1"/>
    </font>
    <font>
      <sz val="11"/>
      <name val="Comic Sans MS"/>
      <family val="4"/>
      <charset val="204"/>
    </font>
    <font>
      <b/>
      <sz val="16"/>
      <name val="Comic Sans MS"/>
      <family val="4"/>
      <charset val="204"/>
    </font>
    <font>
      <b/>
      <sz val="11"/>
      <name val="Comic Sans MS"/>
      <family val="4"/>
      <charset val="204"/>
    </font>
    <font>
      <b/>
      <sz val="12"/>
      <name val="Arial Cyr"/>
      <charset val="204"/>
    </font>
    <font>
      <b/>
      <u/>
      <sz val="14"/>
      <name val="Times New Roman"/>
      <family val="1"/>
      <charset val="204"/>
    </font>
    <font>
      <sz val="14"/>
      <name val="Calibri"/>
      <family val="2"/>
      <charset val="204"/>
    </font>
    <font>
      <i/>
      <sz val="24"/>
      <name val="Franklin Gothic Heavy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4" fontId="4" fillId="0" borderId="0" xfId="0" applyNumberFormat="1" applyFont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4" fontId="4" fillId="2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2" xfId="0" applyFont="1" applyBorder="1"/>
    <xf numFmtId="0" fontId="8" fillId="0" borderId="0" xfId="0" applyFont="1" applyAlignment="1">
      <alignment vertical="center"/>
    </xf>
    <xf numFmtId="0" fontId="1" fillId="0" borderId="0" xfId="0" applyFont="1" applyAlignment="1"/>
    <xf numFmtId="0" fontId="2" fillId="0" borderId="0" xfId="0" applyFont="1" applyAlignment="1"/>
    <xf numFmtId="0" fontId="12" fillId="2" borderId="3" xfId="0" applyFont="1" applyFill="1" applyBorder="1"/>
    <xf numFmtId="0" fontId="12" fillId="2" borderId="4" xfId="0" applyFont="1" applyFill="1" applyBorder="1" applyAlignment="1">
      <alignment horizontal="center"/>
    </xf>
    <xf numFmtId="0" fontId="12" fillId="2" borderId="5" xfId="0" applyFont="1" applyFill="1" applyBorder="1"/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/>
    <xf numFmtId="0" fontId="12" fillId="2" borderId="8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4" fontId="12" fillId="2" borderId="4" xfId="0" applyNumberFormat="1" applyFont="1" applyFill="1" applyBorder="1" applyAlignment="1">
      <alignment horizontal="center"/>
    </xf>
    <xf numFmtId="164" fontId="12" fillId="2" borderId="6" xfId="0" applyNumberFormat="1" applyFont="1" applyFill="1" applyBorder="1" applyAlignment="1">
      <alignment horizontal="center"/>
    </xf>
    <xf numFmtId="164" fontId="12" fillId="2" borderId="8" xfId="0" applyNumberFormat="1" applyFont="1" applyFill="1" applyBorder="1" applyAlignment="1">
      <alignment horizontal="center"/>
    </xf>
    <xf numFmtId="164" fontId="12" fillId="2" borderId="13" xfId="0" applyNumberFormat="1" applyFont="1" applyFill="1" applyBorder="1" applyAlignment="1">
      <alignment horizontal="center"/>
    </xf>
    <xf numFmtId="164" fontId="12" fillId="2" borderId="14" xfId="0" applyNumberFormat="1" applyFont="1" applyFill="1" applyBorder="1" applyAlignment="1">
      <alignment horizontal="center"/>
    </xf>
    <xf numFmtId="164" fontId="12" fillId="2" borderId="15" xfId="0" applyNumberFormat="1" applyFont="1" applyFill="1" applyBorder="1" applyAlignment="1">
      <alignment horizontal="center"/>
    </xf>
    <xf numFmtId="165" fontId="4" fillId="0" borderId="0" xfId="0" applyNumberFormat="1" applyFont="1"/>
    <xf numFmtId="165" fontId="4" fillId="2" borderId="4" xfId="0" applyNumberFormat="1" applyFont="1" applyFill="1" applyBorder="1" applyAlignment="1">
      <alignment horizontal="center"/>
    </xf>
    <xf numFmtId="165" fontId="4" fillId="2" borderId="6" xfId="0" applyNumberFormat="1" applyFont="1" applyFill="1" applyBorder="1" applyAlignment="1">
      <alignment horizontal="center"/>
    </xf>
    <xf numFmtId="165" fontId="4" fillId="2" borderId="16" xfId="0" applyNumberFormat="1" applyFont="1" applyFill="1" applyBorder="1" applyAlignment="1">
      <alignment horizontal="center"/>
    </xf>
    <xf numFmtId="165" fontId="4" fillId="2" borderId="6" xfId="0" applyNumberFormat="1" applyFont="1" applyFill="1" applyBorder="1" applyAlignment="1">
      <alignment horizontal="center" wrapText="1"/>
    </xf>
    <xf numFmtId="165" fontId="4" fillId="2" borderId="17" xfId="0" applyNumberFormat="1" applyFont="1" applyFill="1" applyBorder="1" applyAlignment="1">
      <alignment horizontal="center"/>
    </xf>
    <xf numFmtId="165" fontId="4" fillId="2" borderId="18" xfId="0" applyNumberFormat="1" applyFont="1" applyFill="1" applyBorder="1" applyAlignment="1">
      <alignment horizontal="center"/>
    </xf>
    <xf numFmtId="165" fontId="4" fillId="2" borderId="19" xfId="0" applyNumberFormat="1" applyFont="1" applyFill="1" applyBorder="1" applyAlignment="1">
      <alignment horizontal="center"/>
    </xf>
    <xf numFmtId="165" fontId="4" fillId="2" borderId="20" xfId="0" applyNumberFormat="1" applyFont="1" applyFill="1" applyBorder="1" applyAlignment="1">
      <alignment horizontal="center"/>
    </xf>
    <xf numFmtId="165" fontId="7" fillId="0" borderId="0" xfId="0" applyNumberFormat="1" applyFont="1"/>
    <xf numFmtId="165" fontId="6" fillId="0" borderId="0" xfId="0" applyNumberFormat="1" applyFont="1"/>
    <xf numFmtId="0" fontId="0" fillId="0" borderId="0" xfId="0" applyBorder="1" applyAlignment="1">
      <alignment horizontal="left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14" fontId="3" fillId="0" borderId="0" xfId="0" applyNumberFormat="1" applyFont="1"/>
    <xf numFmtId="4" fontId="12" fillId="2" borderId="4" xfId="0" applyNumberFormat="1" applyFont="1" applyFill="1" applyBorder="1" applyAlignment="1">
      <alignment horizontal="center"/>
    </xf>
    <xf numFmtId="4" fontId="12" fillId="2" borderId="6" xfId="0" applyNumberFormat="1" applyFont="1" applyFill="1" applyBorder="1" applyAlignment="1">
      <alignment horizontal="center"/>
    </xf>
    <xf numFmtId="4" fontId="12" fillId="2" borderId="8" xfId="0" applyNumberFormat="1" applyFont="1" applyFill="1" applyBorder="1" applyAlignment="1">
      <alignment horizontal="center"/>
    </xf>
    <xf numFmtId="4" fontId="12" fillId="2" borderId="27" xfId="0" applyNumberFormat="1" applyFont="1" applyFill="1" applyBorder="1" applyAlignment="1">
      <alignment horizontal="center"/>
    </xf>
    <xf numFmtId="0" fontId="14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12" fillId="2" borderId="31" xfId="0" applyFont="1" applyFill="1" applyBorder="1"/>
    <xf numFmtId="164" fontId="12" fillId="2" borderId="32" xfId="0" applyNumberFormat="1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/>
    </xf>
    <xf numFmtId="0" fontId="14" fillId="2" borderId="42" xfId="0" applyFont="1" applyFill="1" applyBorder="1" applyAlignment="1">
      <alignment horizontal="center" vertical="center" wrapText="1"/>
    </xf>
    <xf numFmtId="3" fontId="12" fillId="2" borderId="6" xfId="0" applyNumberFormat="1" applyFont="1" applyFill="1" applyBorder="1" applyAlignment="1">
      <alignment horizontal="center"/>
    </xf>
    <xf numFmtId="0" fontId="5" fillId="2" borderId="34" xfId="0" applyFont="1" applyFill="1" applyBorder="1"/>
    <xf numFmtId="0" fontId="5" fillId="2" borderId="2" xfId="0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0" fontId="4" fillId="0" borderId="35" xfId="0" applyFont="1" applyBorder="1"/>
    <xf numFmtId="3" fontId="12" fillId="2" borderId="27" xfId="0" applyNumberFormat="1" applyFont="1" applyFill="1" applyBorder="1" applyAlignment="1">
      <alignment horizontal="center"/>
    </xf>
    <xf numFmtId="3" fontId="12" fillId="2" borderId="43" xfId="0" applyNumberFormat="1" applyFont="1" applyFill="1" applyBorder="1" applyAlignment="1">
      <alignment horizontal="center"/>
    </xf>
    <xf numFmtId="3" fontId="12" fillId="2" borderId="8" xfId="0" applyNumberFormat="1" applyFont="1" applyFill="1" applyBorder="1" applyAlignment="1">
      <alignment horizontal="center"/>
    </xf>
    <xf numFmtId="3" fontId="12" fillId="2" borderId="4" xfId="0" applyNumberFormat="1" applyFont="1" applyFill="1" applyBorder="1" applyAlignment="1">
      <alignment horizontal="center"/>
    </xf>
    <xf numFmtId="3" fontId="12" fillId="2" borderId="13" xfId="0" applyNumberFormat="1" applyFont="1" applyFill="1" applyBorder="1" applyAlignment="1">
      <alignment horizontal="center"/>
    </xf>
    <xf numFmtId="3" fontId="12" fillId="2" borderId="14" xfId="0" applyNumberFormat="1" applyFont="1" applyFill="1" applyBorder="1" applyAlignment="1">
      <alignment horizontal="center"/>
    </xf>
    <xf numFmtId="3" fontId="12" fillId="2" borderId="15" xfId="0" applyNumberFormat="1" applyFont="1" applyFill="1" applyBorder="1" applyAlignment="1">
      <alignment horizontal="center"/>
    </xf>
    <xf numFmtId="164" fontId="12" fillId="2" borderId="45" xfId="0" applyNumberFormat="1" applyFont="1" applyFill="1" applyBorder="1" applyAlignment="1">
      <alignment horizontal="center"/>
    </xf>
    <xf numFmtId="0" fontId="14" fillId="2" borderId="55" xfId="0" applyFont="1" applyFill="1" applyBorder="1" applyAlignment="1">
      <alignment horizontal="center" vertical="center" wrapText="1"/>
    </xf>
    <xf numFmtId="0" fontId="14" fillId="2" borderId="37" xfId="0" applyFont="1" applyFill="1" applyBorder="1" applyAlignment="1">
      <alignment horizontal="center" vertical="center" wrapText="1"/>
    </xf>
    <xf numFmtId="0" fontId="12" fillId="2" borderId="6" xfId="0" applyFont="1" applyFill="1" applyBorder="1"/>
    <xf numFmtId="0" fontId="4" fillId="0" borderId="6" xfId="0" applyFont="1" applyBorder="1" applyAlignment="1">
      <alignment horizontal="center"/>
    </xf>
    <xf numFmtId="0" fontId="4" fillId="2" borderId="7" xfId="0" applyFont="1" applyFill="1" applyBorder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3" fillId="2" borderId="23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3" fillId="2" borderId="38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4" fillId="2" borderId="42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2" fillId="2" borderId="3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/>
    </xf>
    <xf numFmtId="0" fontId="12" fillId="2" borderId="46" xfId="0" applyFont="1" applyFill="1" applyBorder="1" applyAlignment="1">
      <alignment horizontal="center" wrapText="1"/>
    </xf>
    <xf numFmtId="0" fontId="12" fillId="2" borderId="47" xfId="0" applyFont="1" applyFill="1" applyBorder="1" applyAlignment="1">
      <alignment horizontal="center" wrapText="1"/>
    </xf>
    <xf numFmtId="0" fontId="12" fillId="2" borderId="31" xfId="0" applyFont="1" applyFill="1" applyBorder="1" applyAlignment="1">
      <alignment horizont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3" fontId="12" fillId="2" borderId="25" xfId="0" applyNumberFormat="1" applyFont="1" applyFill="1" applyBorder="1" applyAlignment="1">
      <alignment horizontal="center"/>
    </xf>
    <xf numFmtId="3" fontId="12" fillId="2" borderId="18" xfId="0" applyNumberFormat="1" applyFont="1" applyFill="1" applyBorder="1" applyAlignment="1">
      <alignment horizontal="center"/>
    </xf>
    <xf numFmtId="164" fontId="12" fillId="2" borderId="26" xfId="0" applyNumberFormat="1" applyFont="1" applyFill="1" applyBorder="1" applyAlignment="1">
      <alignment horizontal="center"/>
    </xf>
    <xf numFmtId="164" fontId="12" fillId="2" borderId="2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3" fontId="12" fillId="2" borderId="24" xfId="0" applyNumberFormat="1" applyFont="1" applyFill="1" applyBorder="1" applyAlignment="1">
      <alignment horizontal="center"/>
    </xf>
    <xf numFmtId="3" fontId="12" fillId="2" borderId="17" xfId="0" applyNumberFormat="1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 vertical="center" wrapText="1"/>
    </xf>
    <xf numFmtId="0" fontId="14" fillId="2" borderId="49" xfId="0" applyFont="1" applyFill="1" applyBorder="1" applyAlignment="1">
      <alignment horizontal="center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" fillId="0" borderId="52" xfId="0" applyFont="1" applyBorder="1" applyAlignment="1">
      <alignment horizontal="left"/>
    </xf>
    <xf numFmtId="0" fontId="1" fillId="0" borderId="54" xfId="0" applyFont="1" applyBorder="1" applyAlignment="1">
      <alignment horizontal="left"/>
    </xf>
    <xf numFmtId="0" fontId="16" fillId="0" borderId="53" xfId="0" applyFont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2" borderId="35" xfId="0" applyFont="1" applyFill="1" applyBorder="1" applyAlignment="1">
      <alignment horizontal="center"/>
    </xf>
    <xf numFmtId="4" fontId="4" fillId="2" borderId="36" xfId="0" applyNumberFormat="1" applyFont="1" applyFill="1" applyBorder="1" applyAlignment="1">
      <alignment horizontal="center" wrapText="1"/>
    </xf>
    <xf numFmtId="0" fontId="4" fillId="0" borderId="6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9</xdr:row>
      <xdr:rowOff>85725</xdr:rowOff>
    </xdr:from>
    <xdr:to>
      <xdr:col>5</xdr:col>
      <xdr:colOff>2876550</xdr:colOff>
      <xdr:row>16</xdr:row>
      <xdr:rowOff>123825</xdr:rowOff>
    </xdr:to>
    <xdr:pic>
      <xdr:nvPicPr>
        <xdr:cNvPr id="51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0" y="3895725"/>
          <a:ext cx="27622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24</xdr:row>
      <xdr:rowOff>85725</xdr:rowOff>
    </xdr:from>
    <xdr:to>
      <xdr:col>5</xdr:col>
      <xdr:colOff>3038475</xdr:colOff>
      <xdr:row>31</xdr:row>
      <xdr:rowOff>76200</xdr:rowOff>
    </xdr:to>
    <xdr:pic>
      <xdr:nvPicPr>
        <xdr:cNvPr id="5175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91525" y="7077075"/>
          <a:ext cx="28575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35</xdr:row>
      <xdr:rowOff>9525</xdr:rowOff>
    </xdr:from>
    <xdr:to>
      <xdr:col>5</xdr:col>
      <xdr:colOff>2647950</xdr:colOff>
      <xdr:row>41</xdr:row>
      <xdr:rowOff>114300</xdr:rowOff>
    </xdr:to>
    <xdr:pic>
      <xdr:nvPicPr>
        <xdr:cNvPr id="5176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39150" y="9458325"/>
          <a:ext cx="24193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41</xdr:row>
      <xdr:rowOff>180975</xdr:rowOff>
    </xdr:from>
    <xdr:to>
      <xdr:col>5</xdr:col>
      <xdr:colOff>2428875</xdr:colOff>
      <xdr:row>47</xdr:row>
      <xdr:rowOff>114300</xdr:rowOff>
    </xdr:to>
    <xdr:pic>
      <xdr:nvPicPr>
        <xdr:cNvPr id="5177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15350" y="10887075"/>
          <a:ext cx="21240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51</xdr:row>
      <xdr:rowOff>104775</xdr:rowOff>
    </xdr:from>
    <xdr:to>
      <xdr:col>5</xdr:col>
      <xdr:colOff>2724150</xdr:colOff>
      <xdr:row>58</xdr:row>
      <xdr:rowOff>95250</xdr:rowOff>
    </xdr:to>
    <xdr:pic>
      <xdr:nvPicPr>
        <xdr:cNvPr id="5178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05800" y="12982575"/>
          <a:ext cx="26289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66</xdr:row>
      <xdr:rowOff>57150</xdr:rowOff>
    </xdr:from>
    <xdr:to>
      <xdr:col>5</xdr:col>
      <xdr:colOff>2647950</xdr:colOff>
      <xdr:row>72</xdr:row>
      <xdr:rowOff>142875</xdr:rowOff>
    </xdr:to>
    <xdr:pic>
      <xdr:nvPicPr>
        <xdr:cNvPr id="5179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34375" y="14611350"/>
          <a:ext cx="25241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82</xdr:row>
      <xdr:rowOff>76200</xdr:rowOff>
    </xdr:from>
    <xdr:to>
      <xdr:col>5</xdr:col>
      <xdr:colOff>2990850</xdr:colOff>
      <xdr:row>87</xdr:row>
      <xdr:rowOff>0</xdr:rowOff>
    </xdr:to>
    <xdr:pic>
      <xdr:nvPicPr>
        <xdr:cNvPr id="5180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77225" y="18697575"/>
          <a:ext cx="2924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88</xdr:row>
      <xdr:rowOff>152400</xdr:rowOff>
    </xdr:from>
    <xdr:to>
      <xdr:col>5</xdr:col>
      <xdr:colOff>2819400</xdr:colOff>
      <xdr:row>96</xdr:row>
      <xdr:rowOff>142875</xdr:rowOff>
    </xdr:to>
    <xdr:pic>
      <xdr:nvPicPr>
        <xdr:cNvPr id="5181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34375" y="18488025"/>
          <a:ext cx="26955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101</xdr:row>
      <xdr:rowOff>9525</xdr:rowOff>
    </xdr:from>
    <xdr:to>
      <xdr:col>5</xdr:col>
      <xdr:colOff>2828925</xdr:colOff>
      <xdr:row>104</xdr:row>
      <xdr:rowOff>142875</xdr:rowOff>
    </xdr:to>
    <xdr:pic>
      <xdr:nvPicPr>
        <xdr:cNvPr id="5182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77225" y="21164550"/>
          <a:ext cx="27622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108</xdr:row>
      <xdr:rowOff>180975</xdr:rowOff>
    </xdr:from>
    <xdr:to>
      <xdr:col>5</xdr:col>
      <xdr:colOff>2933700</xdr:colOff>
      <xdr:row>118</xdr:row>
      <xdr:rowOff>192405</xdr:rowOff>
    </xdr:to>
    <xdr:pic>
      <xdr:nvPicPr>
        <xdr:cNvPr id="5183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34375" y="22850475"/>
          <a:ext cx="2809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125</xdr:row>
      <xdr:rowOff>0</xdr:rowOff>
    </xdr:from>
    <xdr:to>
      <xdr:col>5</xdr:col>
      <xdr:colOff>2933700</xdr:colOff>
      <xdr:row>131</xdr:row>
      <xdr:rowOff>85725</xdr:rowOff>
    </xdr:to>
    <xdr:pic>
      <xdr:nvPicPr>
        <xdr:cNvPr id="5184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0" y="26317575"/>
          <a:ext cx="28575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138</xdr:row>
      <xdr:rowOff>104775</xdr:rowOff>
    </xdr:from>
    <xdr:to>
      <xdr:col>5</xdr:col>
      <xdr:colOff>2924175</xdr:colOff>
      <xdr:row>150</xdr:row>
      <xdr:rowOff>123825</xdr:rowOff>
    </xdr:to>
    <xdr:pic>
      <xdr:nvPicPr>
        <xdr:cNvPr id="5185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62950" y="29241750"/>
          <a:ext cx="277177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164</xdr:row>
      <xdr:rowOff>0</xdr:rowOff>
    </xdr:from>
    <xdr:to>
      <xdr:col>5</xdr:col>
      <xdr:colOff>2952750</xdr:colOff>
      <xdr:row>171</xdr:row>
      <xdr:rowOff>142875</xdr:rowOff>
    </xdr:to>
    <xdr:pic>
      <xdr:nvPicPr>
        <xdr:cNvPr id="5186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34375" y="34309050"/>
          <a:ext cx="28289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177</xdr:row>
      <xdr:rowOff>123825</xdr:rowOff>
    </xdr:from>
    <xdr:to>
      <xdr:col>5</xdr:col>
      <xdr:colOff>2809875</xdr:colOff>
      <xdr:row>184</xdr:row>
      <xdr:rowOff>0</xdr:rowOff>
    </xdr:to>
    <xdr:pic>
      <xdr:nvPicPr>
        <xdr:cNvPr id="5187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29625" y="37299900"/>
          <a:ext cx="2590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189</xdr:row>
      <xdr:rowOff>171450</xdr:rowOff>
    </xdr:from>
    <xdr:to>
      <xdr:col>5</xdr:col>
      <xdr:colOff>2819400</xdr:colOff>
      <xdr:row>196</xdr:row>
      <xdr:rowOff>104775</xdr:rowOff>
    </xdr:to>
    <xdr:pic>
      <xdr:nvPicPr>
        <xdr:cNvPr id="518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50" y="40052625"/>
          <a:ext cx="2743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201</xdr:row>
      <xdr:rowOff>209550</xdr:rowOff>
    </xdr:from>
    <xdr:to>
      <xdr:col>1</xdr:col>
      <xdr:colOff>1200150</xdr:colOff>
      <xdr:row>208</xdr:row>
      <xdr:rowOff>38100</xdr:rowOff>
    </xdr:to>
    <xdr:pic>
      <xdr:nvPicPr>
        <xdr:cNvPr id="5189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42995850"/>
          <a:ext cx="34385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201</xdr:row>
      <xdr:rowOff>219075</xdr:rowOff>
    </xdr:from>
    <xdr:to>
      <xdr:col>5</xdr:col>
      <xdr:colOff>1123950</xdr:colOff>
      <xdr:row>208</xdr:row>
      <xdr:rowOff>9525</xdr:rowOff>
    </xdr:to>
    <xdr:pic>
      <xdr:nvPicPr>
        <xdr:cNvPr id="5190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43425" y="43005375"/>
          <a:ext cx="4791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210</xdr:row>
      <xdr:rowOff>190500</xdr:rowOff>
    </xdr:from>
    <xdr:to>
      <xdr:col>1</xdr:col>
      <xdr:colOff>809625</xdr:colOff>
      <xdr:row>217</xdr:row>
      <xdr:rowOff>133350</xdr:rowOff>
    </xdr:to>
    <xdr:pic>
      <xdr:nvPicPr>
        <xdr:cNvPr id="5191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5775" y="45205650"/>
          <a:ext cx="26670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210</xdr:row>
      <xdr:rowOff>161925</xdr:rowOff>
    </xdr:from>
    <xdr:to>
      <xdr:col>4</xdr:col>
      <xdr:colOff>66675</xdr:colOff>
      <xdr:row>217</xdr:row>
      <xdr:rowOff>66675</xdr:rowOff>
    </xdr:to>
    <xdr:pic>
      <xdr:nvPicPr>
        <xdr:cNvPr id="5192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0" y="45177075"/>
          <a:ext cx="29051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210</xdr:row>
      <xdr:rowOff>228600</xdr:rowOff>
    </xdr:from>
    <xdr:to>
      <xdr:col>5</xdr:col>
      <xdr:colOff>2590800</xdr:colOff>
      <xdr:row>217</xdr:row>
      <xdr:rowOff>104775</xdr:rowOff>
    </xdr:to>
    <xdr:pic>
      <xdr:nvPicPr>
        <xdr:cNvPr id="519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86775" y="45243750"/>
          <a:ext cx="2314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220</xdr:row>
      <xdr:rowOff>57150</xdr:rowOff>
    </xdr:from>
    <xdr:to>
      <xdr:col>1</xdr:col>
      <xdr:colOff>923925</xdr:colOff>
      <xdr:row>226</xdr:row>
      <xdr:rowOff>104775</xdr:rowOff>
    </xdr:to>
    <xdr:pic>
      <xdr:nvPicPr>
        <xdr:cNvPr id="5194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5775" y="47901225"/>
          <a:ext cx="27813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219</xdr:row>
      <xdr:rowOff>133350</xdr:rowOff>
    </xdr:from>
    <xdr:to>
      <xdr:col>3</xdr:col>
      <xdr:colOff>1228725</xdr:colOff>
      <xdr:row>226</xdr:row>
      <xdr:rowOff>9525</xdr:rowOff>
    </xdr:to>
    <xdr:pic>
      <xdr:nvPicPr>
        <xdr:cNvPr id="5195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48125" y="47739300"/>
          <a:ext cx="24574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219</xdr:row>
      <xdr:rowOff>152400</xdr:rowOff>
    </xdr:from>
    <xdr:to>
      <xdr:col>5</xdr:col>
      <xdr:colOff>2428875</xdr:colOff>
      <xdr:row>226</xdr:row>
      <xdr:rowOff>9525</xdr:rowOff>
    </xdr:to>
    <xdr:pic>
      <xdr:nvPicPr>
        <xdr:cNvPr id="5196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372475" y="47758350"/>
          <a:ext cx="22669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847725</xdr:colOff>
      <xdr:row>2</xdr:row>
      <xdr:rowOff>19050</xdr:rowOff>
    </xdr:from>
    <xdr:to>
      <xdr:col>1</xdr:col>
      <xdr:colOff>800100</xdr:colOff>
      <xdr:row>4</xdr:row>
      <xdr:rowOff>295275</xdr:rowOff>
    </xdr:to>
    <xdr:pic>
      <xdr:nvPicPr>
        <xdr:cNvPr id="5197" name="Picture 110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7725" y="609600"/>
          <a:ext cx="2295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2"/>
  <sheetViews>
    <sheetView tabSelected="1" view="pageBreakPreview" zoomScaleSheetLayoutView="100" zoomScalePageLayoutView="80" workbookViewId="0">
      <selection activeCell="D25" sqref="D25"/>
    </sheetView>
  </sheetViews>
  <sheetFormatPr defaultColWidth="9.140625" defaultRowHeight="15" x14ac:dyDescent="0.25"/>
  <cols>
    <col min="1" max="1" width="35.140625" style="2" customWidth="1"/>
    <col min="2" max="5" width="22" style="2" customWidth="1"/>
    <col min="6" max="6" width="45.7109375" style="2" customWidth="1"/>
    <col min="7" max="7" width="10.7109375" style="2" hidden="1" customWidth="1"/>
    <col min="8" max="8" width="13.140625" style="2" hidden="1" customWidth="1"/>
    <col min="9" max="9" width="11" style="2" bestFit="1" customWidth="1"/>
    <col min="10" max="10" width="6.85546875" style="2" customWidth="1"/>
    <col min="11" max="16384" width="9.140625" style="2"/>
  </cols>
  <sheetData>
    <row r="1" spans="1:10" ht="30.75" customHeight="1" thickBot="1" x14ac:dyDescent="0.35">
      <c r="A1" s="98"/>
      <c r="B1" s="98"/>
      <c r="C1" s="98"/>
      <c r="D1" s="98"/>
      <c r="E1" s="98"/>
      <c r="F1" s="98"/>
    </row>
    <row r="2" spans="1:10" ht="23.25" customHeight="1" x14ac:dyDescent="0.25">
      <c r="A2" s="48"/>
      <c r="B2" s="1"/>
      <c r="C2" s="1"/>
    </row>
    <row r="3" spans="1:10" ht="21.75" customHeight="1" x14ac:dyDescent="0.3">
      <c r="A3" s="1"/>
      <c r="B3" s="1"/>
      <c r="C3" s="1"/>
      <c r="D3" s="14"/>
      <c r="E3" s="126" t="s">
        <v>195</v>
      </c>
      <c r="F3" s="126"/>
    </row>
    <row r="4" spans="1:10" ht="21.75" customHeight="1" x14ac:dyDescent="0.3">
      <c r="A4" s="1"/>
      <c r="B4" s="1"/>
      <c r="C4" s="1"/>
      <c r="D4" s="13"/>
      <c r="E4" s="127" t="s">
        <v>197</v>
      </c>
      <c r="F4" s="127"/>
    </row>
    <row r="5" spans="1:10" ht="27" customHeight="1" x14ac:dyDescent="0.3">
      <c r="A5" s="1"/>
      <c r="B5" s="1"/>
      <c r="C5" s="1"/>
      <c r="D5" s="5"/>
      <c r="E5" s="128"/>
      <c r="F5" s="128"/>
    </row>
    <row r="6" spans="1:10" ht="30.75" customHeight="1" thickBot="1" x14ac:dyDescent="0.3">
      <c r="A6" s="125" t="s">
        <v>89</v>
      </c>
      <c r="B6" s="125"/>
      <c r="C6" s="125"/>
      <c r="D6" s="125"/>
      <c r="E6" s="125"/>
      <c r="F6" s="125"/>
    </row>
    <row r="7" spans="1:10" ht="24.75" customHeight="1" thickBot="1" x14ac:dyDescent="0.3">
      <c r="A7" s="81" t="s">
        <v>86</v>
      </c>
      <c r="B7" s="82"/>
      <c r="C7" s="82"/>
      <c r="D7" s="82"/>
      <c r="E7" s="82"/>
      <c r="F7" s="83"/>
    </row>
    <row r="8" spans="1:10" ht="18.75" customHeight="1" thickBot="1" x14ac:dyDescent="0.3">
      <c r="A8" s="53" t="s">
        <v>0</v>
      </c>
      <c r="B8" s="54" t="s">
        <v>137</v>
      </c>
      <c r="C8" s="54" t="s">
        <v>136</v>
      </c>
      <c r="D8" s="60" t="s">
        <v>1</v>
      </c>
      <c r="E8" s="60" t="s">
        <v>177</v>
      </c>
      <c r="F8" s="21" t="s">
        <v>88</v>
      </c>
    </row>
    <row r="9" spans="1:10" ht="18.75" customHeight="1" x14ac:dyDescent="0.3">
      <c r="A9" s="56" t="s">
        <v>150</v>
      </c>
      <c r="B9" s="52">
        <v>0.49</v>
      </c>
      <c r="C9" s="52">
        <f>(E9+2000)/(1000/B9)</f>
        <v>204.32999999999998</v>
      </c>
      <c r="D9" s="66">
        <v>420000</v>
      </c>
      <c r="E9" s="66">
        <v>415000</v>
      </c>
      <c r="F9" s="122"/>
      <c r="G9" s="2">
        <v>850</v>
      </c>
    </row>
    <row r="10" spans="1:10" ht="16.5" x14ac:dyDescent="0.3">
      <c r="A10" s="17" t="s">
        <v>140</v>
      </c>
      <c r="B10" s="50">
        <v>0.65</v>
      </c>
      <c r="C10" s="50">
        <f t="shared" ref="C10:C19" si="0">(E10+2000)/(1000/B10)</f>
        <v>245.05</v>
      </c>
      <c r="D10" s="66">
        <v>380000</v>
      </c>
      <c r="E10" s="66">
        <v>375000</v>
      </c>
      <c r="F10" s="123"/>
      <c r="G10" s="34">
        <v>7.6</v>
      </c>
      <c r="H10" s="34">
        <f>G10/11.7</f>
        <v>0.6495726495726496</v>
      </c>
      <c r="I10" s="34" t="e">
        <f>H10*(#REF!/1000)</f>
        <v>#REF!</v>
      </c>
      <c r="J10" s="34"/>
    </row>
    <row r="11" spans="1:10" ht="16.5" x14ac:dyDescent="0.3">
      <c r="A11" s="17" t="s">
        <v>141</v>
      </c>
      <c r="B11" s="50">
        <v>0.94</v>
      </c>
      <c r="C11" s="50">
        <f t="shared" si="0"/>
        <v>349.67999999999995</v>
      </c>
      <c r="D11" s="66">
        <v>375000</v>
      </c>
      <c r="E11" s="66">
        <v>370000</v>
      </c>
      <c r="F11" s="123"/>
      <c r="G11" s="34">
        <v>10.99</v>
      </c>
      <c r="H11" s="34">
        <f t="shared" ref="H11:H18" si="1">G11/11.7</f>
        <v>0.93931623931623942</v>
      </c>
      <c r="I11" s="34" t="e">
        <f>H11*(#REF!/1000)</f>
        <v>#REF!</v>
      </c>
      <c r="J11" s="34"/>
    </row>
    <row r="12" spans="1:10" ht="16.5" x14ac:dyDescent="0.3">
      <c r="A12" s="17" t="s">
        <v>142</v>
      </c>
      <c r="B12" s="50">
        <v>1.3</v>
      </c>
      <c r="C12" s="50">
        <f t="shared" si="0"/>
        <v>477.1</v>
      </c>
      <c r="D12" s="66">
        <v>370000</v>
      </c>
      <c r="E12" s="66">
        <v>365000</v>
      </c>
      <c r="F12" s="123"/>
      <c r="G12" s="34">
        <v>15.21</v>
      </c>
      <c r="H12" s="34">
        <f t="shared" si="1"/>
        <v>1.3</v>
      </c>
      <c r="I12" s="34" t="e">
        <f>H12*(#REF!/1000)</f>
        <v>#REF!</v>
      </c>
      <c r="J12" s="34"/>
    </row>
    <row r="13" spans="1:10" ht="16.5" x14ac:dyDescent="0.3">
      <c r="A13" s="17" t="s">
        <v>143</v>
      </c>
      <c r="B13" s="50">
        <v>1.73</v>
      </c>
      <c r="C13" s="50">
        <f t="shared" si="0"/>
        <v>634.91</v>
      </c>
      <c r="D13" s="66">
        <v>370000</v>
      </c>
      <c r="E13" s="66">
        <v>365000</v>
      </c>
      <c r="F13" s="123"/>
      <c r="G13" s="34">
        <v>20.239999999999998</v>
      </c>
      <c r="H13" s="34">
        <f t="shared" si="1"/>
        <v>1.72991452991453</v>
      </c>
      <c r="I13" s="34" t="e">
        <f>H13*(#REF!/1000)</f>
        <v>#REF!</v>
      </c>
      <c r="J13" s="34"/>
    </row>
    <row r="14" spans="1:10" ht="16.5" x14ac:dyDescent="0.3">
      <c r="A14" s="17" t="s">
        <v>144</v>
      </c>
      <c r="B14" s="50">
        <v>2.1</v>
      </c>
      <c r="C14" s="50">
        <f t="shared" si="0"/>
        <v>770.7</v>
      </c>
      <c r="D14" s="66">
        <v>370000</v>
      </c>
      <c r="E14" s="66">
        <v>365000</v>
      </c>
      <c r="F14" s="123"/>
      <c r="G14" s="34">
        <v>24.57</v>
      </c>
      <c r="H14" s="34">
        <f t="shared" si="1"/>
        <v>2.1</v>
      </c>
      <c r="I14" s="34" t="e">
        <f>H14*(#REF!/1000)</f>
        <v>#REF!</v>
      </c>
      <c r="J14" s="34"/>
    </row>
    <row r="15" spans="1:10" ht="16.5" x14ac:dyDescent="0.3">
      <c r="A15" s="17" t="s">
        <v>145</v>
      </c>
      <c r="B15" s="50">
        <v>2.67</v>
      </c>
      <c r="C15" s="50">
        <f t="shared" si="0"/>
        <v>979.89</v>
      </c>
      <c r="D15" s="66">
        <v>370000</v>
      </c>
      <c r="E15" s="66">
        <v>365000</v>
      </c>
      <c r="F15" s="123"/>
      <c r="G15" s="34">
        <v>31.24</v>
      </c>
      <c r="H15" s="34">
        <f t="shared" si="1"/>
        <v>2.6700854700854699</v>
      </c>
      <c r="I15" s="34" t="e">
        <f>H15*(#REF!/1000)</f>
        <v>#REF!</v>
      </c>
      <c r="J15" s="34"/>
    </row>
    <row r="16" spans="1:10" ht="16.5" x14ac:dyDescent="0.3">
      <c r="A16" s="17" t="s">
        <v>146</v>
      </c>
      <c r="B16" s="50">
        <v>3.4</v>
      </c>
      <c r="C16" s="50">
        <f t="shared" si="0"/>
        <v>1247.8</v>
      </c>
      <c r="D16" s="66">
        <v>370000</v>
      </c>
      <c r="E16" s="66">
        <v>365000</v>
      </c>
      <c r="F16" s="123"/>
      <c r="G16" s="34">
        <v>36.270000000000003</v>
      </c>
      <c r="H16" s="34">
        <f t="shared" si="1"/>
        <v>3.1000000000000005</v>
      </c>
      <c r="I16" s="34" t="e">
        <f>H16*(#REF!/1000)</f>
        <v>#REF!</v>
      </c>
      <c r="J16" s="34"/>
    </row>
    <row r="17" spans="1:10" ht="16.5" x14ac:dyDescent="0.3">
      <c r="A17" s="17" t="s">
        <v>147</v>
      </c>
      <c r="B17" s="50">
        <v>4.04</v>
      </c>
      <c r="C17" s="50">
        <f t="shared" si="0"/>
        <v>1482.68</v>
      </c>
      <c r="D17" s="66">
        <v>370000</v>
      </c>
      <c r="E17" s="66">
        <v>365000</v>
      </c>
      <c r="F17" s="123"/>
      <c r="G17" s="34">
        <v>47.26</v>
      </c>
      <c r="H17" s="34">
        <f t="shared" si="1"/>
        <v>4.0393162393162392</v>
      </c>
      <c r="I17" s="34" t="e">
        <f>H17*(#REF!/1000)</f>
        <v>#REF!</v>
      </c>
      <c r="J17" s="34"/>
    </row>
    <row r="18" spans="1:10" ht="16.5" x14ac:dyDescent="0.3">
      <c r="A18" s="17" t="s">
        <v>148</v>
      </c>
      <c r="B18" s="50">
        <v>4.97</v>
      </c>
      <c r="C18" s="50">
        <f t="shared" si="0"/>
        <v>1823.9899999999998</v>
      </c>
      <c r="D18" s="66">
        <v>370000</v>
      </c>
      <c r="E18" s="66">
        <v>365000</v>
      </c>
      <c r="F18" s="123"/>
      <c r="G18" s="34">
        <v>58.15</v>
      </c>
      <c r="H18" s="34">
        <f t="shared" si="1"/>
        <v>4.9700854700854702</v>
      </c>
      <c r="I18" s="34" t="e">
        <f>H18*(#REF!/1000)</f>
        <v>#REF!</v>
      </c>
      <c r="J18" s="34"/>
    </row>
    <row r="19" spans="1:10" ht="17.25" thickBot="1" x14ac:dyDescent="0.35">
      <c r="A19" s="19" t="s">
        <v>149</v>
      </c>
      <c r="B19" s="51">
        <v>6.63</v>
      </c>
      <c r="C19" s="51">
        <f t="shared" si="0"/>
        <v>2433.21</v>
      </c>
      <c r="D19" s="66">
        <v>370000</v>
      </c>
      <c r="E19" s="66">
        <v>365000</v>
      </c>
      <c r="F19" s="124"/>
      <c r="G19" s="34">
        <v>77.569999999999993</v>
      </c>
      <c r="H19" s="34">
        <f>G19/11.7</f>
        <v>6.6299145299145295</v>
      </c>
      <c r="I19" s="34" t="e">
        <f>H19*(#REF!/1000)</f>
        <v>#REF!</v>
      </c>
      <c r="J19" s="34"/>
    </row>
    <row r="20" spans="1:10" ht="13.5" customHeight="1" thickBot="1" x14ac:dyDescent="0.3">
      <c r="A20" s="62"/>
      <c r="B20" s="63"/>
      <c r="C20" s="63"/>
      <c r="D20" s="64"/>
      <c r="E20" s="64"/>
      <c r="F20" s="65"/>
      <c r="G20" s="34"/>
      <c r="H20" s="34"/>
      <c r="I20" s="34"/>
      <c r="J20" s="34"/>
    </row>
    <row r="21" spans="1:10" ht="22.5" customHeight="1" thickBot="1" x14ac:dyDescent="0.3">
      <c r="A21" s="81" t="s">
        <v>87</v>
      </c>
      <c r="B21" s="82"/>
      <c r="C21" s="82"/>
      <c r="D21" s="82"/>
      <c r="E21" s="82"/>
      <c r="F21" s="83"/>
      <c r="G21" s="34"/>
      <c r="H21" s="34"/>
      <c r="I21" s="34"/>
      <c r="J21" s="34"/>
    </row>
    <row r="22" spans="1:10" ht="18.75" customHeight="1" thickBot="1" x14ac:dyDescent="0.3">
      <c r="A22" s="53" t="s">
        <v>0</v>
      </c>
      <c r="B22" s="54" t="s">
        <v>137</v>
      </c>
      <c r="C22" s="54" t="s">
        <v>136</v>
      </c>
      <c r="D22" s="60" t="s">
        <v>1</v>
      </c>
      <c r="E22" s="60" t="s">
        <v>175</v>
      </c>
      <c r="F22" s="21" t="s">
        <v>88</v>
      </c>
      <c r="G22" s="34"/>
      <c r="H22" s="34"/>
      <c r="I22" s="34"/>
      <c r="J22" s="34"/>
    </row>
    <row r="23" spans="1:10" ht="17.25" customHeight="1" x14ac:dyDescent="0.3">
      <c r="A23" s="56" t="s">
        <v>159</v>
      </c>
      <c r="B23" s="52">
        <v>0.3</v>
      </c>
      <c r="C23" s="52">
        <f t="shared" ref="C23:C31" si="2">(E23+2000)/(1000/B23)</f>
        <v>116.1</v>
      </c>
      <c r="D23" s="66">
        <v>390000</v>
      </c>
      <c r="E23" s="67">
        <v>385000</v>
      </c>
      <c r="F23" s="103"/>
      <c r="G23" s="34">
        <v>850</v>
      </c>
      <c r="H23" s="34">
        <f>G23/11.7</f>
        <v>72.649572649572647</v>
      </c>
      <c r="I23" s="34">
        <f t="shared" ref="I23:I31" si="3">H23*(D23/1000)</f>
        <v>28333.333333333332</v>
      </c>
      <c r="J23" s="34"/>
    </row>
    <row r="24" spans="1:10" ht="17.25" customHeight="1" x14ac:dyDescent="0.3">
      <c r="A24" s="17" t="s">
        <v>160</v>
      </c>
      <c r="B24" s="50">
        <v>0.41499999999999998</v>
      </c>
      <c r="C24" s="52">
        <f t="shared" si="2"/>
        <v>160.60499999999999</v>
      </c>
      <c r="D24" s="66">
        <v>390000</v>
      </c>
      <c r="E24" s="67">
        <v>385000</v>
      </c>
      <c r="F24" s="103"/>
      <c r="G24" s="34">
        <v>850</v>
      </c>
      <c r="H24" s="34">
        <f t="shared" ref="H24:H31" si="4">G24/11.7</f>
        <v>72.649572649572647</v>
      </c>
      <c r="I24" s="34">
        <f t="shared" si="3"/>
        <v>28333.333333333332</v>
      </c>
      <c r="J24" s="34"/>
    </row>
    <row r="25" spans="1:10" ht="17.25" customHeight="1" x14ac:dyDescent="0.3">
      <c r="A25" s="17" t="s">
        <v>151</v>
      </c>
      <c r="B25" s="50">
        <v>0.68</v>
      </c>
      <c r="C25" s="52">
        <f t="shared" si="2"/>
        <v>299.13200000000001</v>
      </c>
      <c r="D25" s="61">
        <v>442900</v>
      </c>
      <c r="E25" s="61">
        <v>437900</v>
      </c>
      <c r="F25" s="103"/>
      <c r="G25" s="34">
        <v>7.6</v>
      </c>
      <c r="H25" s="34">
        <f t="shared" si="4"/>
        <v>0.6495726495726496</v>
      </c>
      <c r="I25" s="34">
        <f t="shared" si="3"/>
        <v>287.69572649572649</v>
      </c>
      <c r="J25" s="34"/>
    </row>
    <row r="26" spans="1:10" ht="17.25" customHeight="1" x14ac:dyDescent="0.3">
      <c r="A26" s="17" t="s">
        <v>152</v>
      </c>
      <c r="B26" s="50">
        <v>0.93</v>
      </c>
      <c r="C26" s="52">
        <f t="shared" si="2"/>
        <v>399.80700000000002</v>
      </c>
      <c r="D26" s="61">
        <v>432900</v>
      </c>
      <c r="E26" s="61">
        <v>427900</v>
      </c>
      <c r="F26" s="103"/>
      <c r="G26" s="34">
        <v>10.99</v>
      </c>
      <c r="H26" s="34">
        <f t="shared" si="4"/>
        <v>0.93931623931623942</v>
      </c>
      <c r="I26" s="34">
        <f t="shared" si="3"/>
        <v>406.63000000000005</v>
      </c>
      <c r="J26" s="34"/>
    </row>
    <row r="27" spans="1:10" ht="17.25" customHeight="1" x14ac:dyDescent="0.3">
      <c r="A27" s="17" t="s">
        <v>153</v>
      </c>
      <c r="B27" s="50">
        <v>1.3</v>
      </c>
      <c r="C27" s="52">
        <f t="shared" si="2"/>
        <v>552.37</v>
      </c>
      <c r="D27" s="61">
        <v>427900</v>
      </c>
      <c r="E27" s="61">
        <v>422900</v>
      </c>
      <c r="F27" s="103"/>
      <c r="G27" s="34">
        <v>15.21</v>
      </c>
      <c r="H27" s="34">
        <f t="shared" si="4"/>
        <v>1.3</v>
      </c>
      <c r="I27" s="34">
        <f t="shared" si="3"/>
        <v>556.27</v>
      </c>
      <c r="J27" s="34"/>
    </row>
    <row r="28" spans="1:10" ht="17.25" customHeight="1" x14ac:dyDescent="0.3">
      <c r="A28" s="17" t="s">
        <v>154</v>
      </c>
      <c r="B28" s="50">
        <v>1.69</v>
      </c>
      <c r="C28" s="52">
        <f t="shared" si="2"/>
        <v>718.08100000000002</v>
      </c>
      <c r="D28" s="61">
        <v>427900</v>
      </c>
      <c r="E28" s="61">
        <v>422900</v>
      </c>
      <c r="F28" s="103"/>
      <c r="G28" s="34">
        <v>20.239999999999998</v>
      </c>
      <c r="H28" s="34">
        <f t="shared" si="4"/>
        <v>1.72991452991453</v>
      </c>
      <c r="I28" s="34">
        <f t="shared" si="3"/>
        <v>740.23042735042736</v>
      </c>
      <c r="J28" s="34"/>
    </row>
    <row r="29" spans="1:10" ht="17.25" customHeight="1" x14ac:dyDescent="0.3">
      <c r="A29" s="17" t="s">
        <v>155</v>
      </c>
      <c r="B29" s="50">
        <v>2.12</v>
      </c>
      <c r="C29" s="52">
        <f t="shared" si="2"/>
        <v>900.78800000000012</v>
      </c>
      <c r="D29" s="61">
        <v>427900</v>
      </c>
      <c r="E29" s="61">
        <v>422900</v>
      </c>
      <c r="F29" s="103"/>
      <c r="G29" s="34">
        <v>24.57</v>
      </c>
      <c r="H29" s="34">
        <f t="shared" si="4"/>
        <v>2.1</v>
      </c>
      <c r="I29" s="34">
        <f t="shared" si="3"/>
        <v>898.59</v>
      </c>
      <c r="J29" s="34"/>
    </row>
    <row r="30" spans="1:10" ht="17.25" customHeight="1" x14ac:dyDescent="0.3">
      <c r="A30" s="17" t="s">
        <v>156</v>
      </c>
      <c r="B30" s="50">
        <v>2.57</v>
      </c>
      <c r="C30" s="52">
        <f t="shared" si="2"/>
        <v>1091.9929999999999</v>
      </c>
      <c r="D30" s="61">
        <v>427900</v>
      </c>
      <c r="E30" s="61">
        <v>422900</v>
      </c>
      <c r="F30" s="103"/>
      <c r="G30" s="34">
        <v>31.24</v>
      </c>
      <c r="H30" s="34">
        <f t="shared" si="4"/>
        <v>2.6700854700854699</v>
      </c>
      <c r="I30" s="34">
        <f t="shared" si="3"/>
        <v>1142.5295726495726</v>
      </c>
      <c r="J30" s="34"/>
    </row>
    <row r="31" spans="1:10" ht="17.25" customHeight="1" x14ac:dyDescent="0.3">
      <c r="A31" s="17" t="s">
        <v>157</v>
      </c>
      <c r="B31" s="50">
        <v>3.01</v>
      </c>
      <c r="C31" s="52">
        <f t="shared" si="2"/>
        <v>1278.9490000000001</v>
      </c>
      <c r="D31" s="61">
        <v>427900</v>
      </c>
      <c r="E31" s="61">
        <v>422900</v>
      </c>
      <c r="F31" s="103"/>
      <c r="G31" s="34">
        <v>36.270000000000003</v>
      </c>
      <c r="H31" s="34">
        <f t="shared" si="4"/>
        <v>3.1000000000000005</v>
      </c>
      <c r="I31" s="34">
        <f t="shared" si="3"/>
        <v>1326.4900000000002</v>
      </c>
      <c r="J31" s="34"/>
    </row>
    <row r="32" spans="1:10" ht="17.25" customHeight="1" thickBot="1" x14ac:dyDescent="0.35">
      <c r="A32" s="78" t="s">
        <v>193</v>
      </c>
      <c r="B32" s="59" t="s">
        <v>158</v>
      </c>
      <c r="C32" s="51"/>
      <c r="D32" s="68"/>
      <c r="E32" s="61"/>
      <c r="F32" s="104"/>
      <c r="G32" s="34"/>
      <c r="H32" s="34"/>
      <c r="I32" s="34"/>
      <c r="J32" s="34"/>
    </row>
    <row r="33" spans="1:10" ht="13.5" customHeight="1" thickBot="1" x14ac:dyDescent="0.3">
      <c r="A33" s="129"/>
      <c r="B33" s="129"/>
      <c r="C33" s="129"/>
      <c r="D33" s="129"/>
      <c r="E33" s="129"/>
      <c r="F33" s="129"/>
      <c r="G33" s="34"/>
      <c r="H33" s="34"/>
      <c r="I33" s="34"/>
      <c r="J33" s="34"/>
    </row>
    <row r="34" spans="1:10" ht="23.25" customHeight="1" thickBot="1" x14ac:dyDescent="0.3">
      <c r="A34" s="94" t="s">
        <v>90</v>
      </c>
      <c r="B34" s="95"/>
      <c r="C34" s="95"/>
      <c r="D34" s="95"/>
      <c r="E34" s="95"/>
      <c r="F34" s="101"/>
      <c r="G34" s="34"/>
      <c r="H34" s="34"/>
      <c r="I34" s="34"/>
      <c r="J34" s="34"/>
    </row>
    <row r="35" spans="1:10" ht="18.75" customHeight="1" thickBot="1" x14ac:dyDescent="0.3">
      <c r="A35" s="53" t="s">
        <v>0</v>
      </c>
      <c r="B35" s="54" t="s">
        <v>15</v>
      </c>
      <c r="C35" s="54" t="s">
        <v>109</v>
      </c>
      <c r="D35" s="54" t="s">
        <v>1</v>
      </c>
      <c r="E35" s="55" t="s">
        <v>176</v>
      </c>
      <c r="F35" s="46" t="s">
        <v>88</v>
      </c>
      <c r="G35" s="34"/>
      <c r="H35" s="34"/>
      <c r="I35" s="34"/>
      <c r="J35" s="34"/>
    </row>
    <row r="36" spans="1:10" ht="16.5" customHeight="1" thickBot="1" x14ac:dyDescent="0.35">
      <c r="A36" s="15" t="s">
        <v>122</v>
      </c>
      <c r="B36" s="16">
        <v>6</v>
      </c>
      <c r="C36" s="28">
        <f t="shared" ref="C36:C48" si="5">G36*(D36/1000)</f>
        <v>4696.5</v>
      </c>
      <c r="D36" s="69">
        <v>505000</v>
      </c>
      <c r="E36" s="69">
        <v>500000</v>
      </c>
      <c r="F36" s="103"/>
      <c r="G36" s="34">
        <v>9.3000000000000007</v>
      </c>
      <c r="H36" s="34">
        <f>G36/11.7</f>
        <v>0.79487179487179493</v>
      </c>
      <c r="I36" s="34">
        <f t="shared" ref="I36:I48" si="6">H36*(D36/1000)</f>
        <v>401.41025641025647</v>
      </c>
      <c r="J36" s="34"/>
    </row>
    <row r="37" spans="1:10" ht="16.5" customHeight="1" thickBot="1" x14ac:dyDescent="0.35">
      <c r="A37" s="17" t="s">
        <v>121</v>
      </c>
      <c r="B37" s="18">
        <v>6</v>
      </c>
      <c r="C37" s="29">
        <f t="shared" si="5"/>
        <v>6272.1</v>
      </c>
      <c r="D37" s="69">
        <v>505000</v>
      </c>
      <c r="E37" s="69">
        <v>500000</v>
      </c>
      <c r="F37" s="103"/>
      <c r="G37" s="34">
        <v>12.42</v>
      </c>
      <c r="H37" s="34">
        <f t="shared" ref="H37:H48" si="7">G37/11.7</f>
        <v>1.0615384615384615</v>
      </c>
      <c r="I37" s="34">
        <f t="shared" si="6"/>
        <v>536.07692307692309</v>
      </c>
      <c r="J37" s="34"/>
    </row>
    <row r="38" spans="1:10" ht="16.5" customHeight="1" thickBot="1" x14ac:dyDescent="0.35">
      <c r="A38" s="17" t="s">
        <v>120</v>
      </c>
      <c r="B38" s="18">
        <v>6</v>
      </c>
      <c r="C38" s="29">
        <f t="shared" si="5"/>
        <v>7756.7999999999993</v>
      </c>
      <c r="D38" s="69">
        <v>505000</v>
      </c>
      <c r="E38" s="69">
        <v>500000</v>
      </c>
      <c r="F38" s="103"/>
      <c r="G38" s="34">
        <v>15.36</v>
      </c>
      <c r="H38" s="34">
        <f t="shared" si="7"/>
        <v>1.3128205128205128</v>
      </c>
      <c r="I38" s="34">
        <f t="shared" si="6"/>
        <v>662.97435897435901</v>
      </c>
      <c r="J38" s="34"/>
    </row>
    <row r="39" spans="1:10" ht="16.5" customHeight="1" thickBot="1" x14ac:dyDescent="0.35">
      <c r="A39" s="17" t="s">
        <v>119</v>
      </c>
      <c r="B39" s="18">
        <v>11.7</v>
      </c>
      <c r="C39" s="29">
        <f t="shared" si="5"/>
        <v>17980.079999999998</v>
      </c>
      <c r="D39" s="69">
        <v>456000</v>
      </c>
      <c r="E39" s="69">
        <v>451000</v>
      </c>
      <c r="F39" s="103"/>
      <c r="G39" s="34">
        <v>39.43</v>
      </c>
      <c r="H39" s="34">
        <f t="shared" si="7"/>
        <v>3.3700854700854701</v>
      </c>
      <c r="I39" s="34">
        <f t="shared" si="6"/>
        <v>1536.7589743589745</v>
      </c>
      <c r="J39" s="34"/>
    </row>
    <row r="40" spans="1:10" ht="16.5" customHeight="1" thickBot="1" x14ac:dyDescent="0.35">
      <c r="A40" s="17" t="s">
        <v>118</v>
      </c>
      <c r="B40" s="18">
        <v>6</v>
      </c>
      <c r="C40" s="29">
        <f t="shared" si="5"/>
        <v>10670.4</v>
      </c>
      <c r="D40" s="69">
        <v>456000</v>
      </c>
      <c r="E40" s="69">
        <v>451000</v>
      </c>
      <c r="F40" s="103"/>
      <c r="G40" s="34">
        <v>23.4</v>
      </c>
      <c r="H40" s="34">
        <f t="shared" si="7"/>
        <v>2</v>
      </c>
      <c r="I40" s="34">
        <f t="shared" si="6"/>
        <v>912</v>
      </c>
      <c r="J40" s="34"/>
    </row>
    <row r="41" spans="1:10" ht="16.5" customHeight="1" thickBot="1" x14ac:dyDescent="0.35">
      <c r="A41" s="17" t="s">
        <v>117</v>
      </c>
      <c r="B41" s="18">
        <v>6</v>
      </c>
      <c r="C41" s="29">
        <f t="shared" si="5"/>
        <v>13160.16</v>
      </c>
      <c r="D41" s="69">
        <v>456000</v>
      </c>
      <c r="E41" s="69">
        <v>451000</v>
      </c>
      <c r="F41" s="103"/>
      <c r="G41" s="34">
        <v>28.86</v>
      </c>
      <c r="H41" s="34">
        <f t="shared" si="7"/>
        <v>2.4666666666666668</v>
      </c>
      <c r="I41" s="34">
        <f t="shared" si="6"/>
        <v>1124.8</v>
      </c>
      <c r="J41" s="34"/>
    </row>
    <row r="42" spans="1:10" ht="16.5" customHeight="1" thickBot="1" x14ac:dyDescent="0.35">
      <c r="A42" s="17" t="s">
        <v>116</v>
      </c>
      <c r="B42" s="18">
        <v>11.7</v>
      </c>
      <c r="C42" s="29">
        <f t="shared" si="5"/>
        <v>29503.200000000001</v>
      </c>
      <c r="D42" s="69">
        <v>456000</v>
      </c>
      <c r="E42" s="69">
        <v>451000</v>
      </c>
      <c r="F42" s="103"/>
      <c r="G42" s="34">
        <v>64.7</v>
      </c>
      <c r="H42" s="34">
        <f t="shared" si="7"/>
        <v>5.5299145299145307</v>
      </c>
      <c r="I42" s="34">
        <f t="shared" si="6"/>
        <v>2521.6410256410259</v>
      </c>
      <c r="J42" s="34"/>
    </row>
    <row r="43" spans="1:10" ht="16.5" customHeight="1" thickBot="1" x14ac:dyDescent="0.35">
      <c r="A43" s="17" t="s">
        <v>115</v>
      </c>
      <c r="B43" s="18">
        <v>11.7</v>
      </c>
      <c r="C43" s="29">
        <f t="shared" si="5"/>
        <v>36812.880000000005</v>
      </c>
      <c r="D43" s="69">
        <v>456000</v>
      </c>
      <c r="E43" s="69">
        <v>451000</v>
      </c>
      <c r="F43" s="103"/>
      <c r="G43" s="34">
        <v>80.73</v>
      </c>
      <c r="H43" s="34">
        <f t="shared" si="7"/>
        <v>6.9</v>
      </c>
      <c r="I43" s="34">
        <f t="shared" si="6"/>
        <v>3146.4</v>
      </c>
      <c r="J43" s="34"/>
    </row>
    <row r="44" spans="1:10" ht="16.5" customHeight="1" thickBot="1" x14ac:dyDescent="0.35">
      <c r="A44" s="17" t="s">
        <v>114</v>
      </c>
      <c r="B44" s="18">
        <v>11.7</v>
      </c>
      <c r="C44" s="29">
        <f t="shared" si="5"/>
        <v>62775</v>
      </c>
      <c r="D44" s="69">
        <v>465000</v>
      </c>
      <c r="E44" s="69">
        <v>460000</v>
      </c>
      <c r="F44" s="103"/>
      <c r="G44" s="34">
        <v>135</v>
      </c>
      <c r="H44" s="34">
        <f t="shared" si="7"/>
        <v>11.538461538461538</v>
      </c>
      <c r="I44" s="34">
        <f t="shared" si="6"/>
        <v>5365.3846153846152</v>
      </c>
      <c r="J44" s="34"/>
    </row>
    <row r="45" spans="1:10" ht="16.5" customHeight="1" thickBot="1" x14ac:dyDescent="0.35">
      <c r="A45" s="17" t="s">
        <v>110</v>
      </c>
      <c r="B45" s="18">
        <v>11.7</v>
      </c>
      <c r="C45" s="29">
        <f t="shared" si="5"/>
        <v>66120</v>
      </c>
      <c r="D45" s="69">
        <v>456000</v>
      </c>
      <c r="E45" s="69">
        <v>451000</v>
      </c>
      <c r="F45" s="103"/>
      <c r="G45" s="34">
        <v>145</v>
      </c>
      <c r="H45" s="34">
        <f t="shared" si="7"/>
        <v>12.393162393162394</v>
      </c>
      <c r="I45" s="34">
        <f t="shared" si="6"/>
        <v>5651.2820512820517</v>
      </c>
      <c r="J45" s="34"/>
    </row>
    <row r="46" spans="1:10" ht="16.5" customHeight="1" thickBot="1" x14ac:dyDescent="0.35">
      <c r="A46" s="17" t="s">
        <v>111</v>
      </c>
      <c r="B46" s="18">
        <v>11.7</v>
      </c>
      <c r="C46" s="29">
        <f t="shared" si="5"/>
        <v>82080</v>
      </c>
      <c r="D46" s="69">
        <v>456000</v>
      </c>
      <c r="E46" s="69">
        <v>451000</v>
      </c>
      <c r="F46" s="103"/>
      <c r="G46" s="34">
        <v>180</v>
      </c>
      <c r="H46" s="34">
        <f t="shared" si="7"/>
        <v>15.384615384615385</v>
      </c>
      <c r="I46" s="34">
        <f t="shared" si="6"/>
        <v>7015.3846153846152</v>
      </c>
      <c r="J46" s="34"/>
    </row>
    <row r="47" spans="1:10" ht="16.5" customHeight="1" thickBot="1" x14ac:dyDescent="0.35">
      <c r="A47" s="17" t="s">
        <v>112</v>
      </c>
      <c r="B47" s="18">
        <v>11.7</v>
      </c>
      <c r="C47" s="29">
        <f t="shared" si="5"/>
        <v>86025</v>
      </c>
      <c r="D47" s="69">
        <v>465000</v>
      </c>
      <c r="E47" s="69">
        <v>451000</v>
      </c>
      <c r="F47" s="103"/>
      <c r="G47" s="34">
        <v>185</v>
      </c>
      <c r="H47" s="34">
        <f t="shared" si="7"/>
        <v>15.811965811965813</v>
      </c>
      <c r="I47" s="34">
        <f t="shared" si="6"/>
        <v>7352.5641025641025</v>
      </c>
      <c r="J47" s="34"/>
    </row>
    <row r="48" spans="1:10" ht="16.5" customHeight="1" thickBot="1" x14ac:dyDescent="0.35">
      <c r="A48" s="19" t="s">
        <v>113</v>
      </c>
      <c r="B48" s="20">
        <v>11.7</v>
      </c>
      <c r="C48" s="30">
        <f t="shared" si="5"/>
        <v>106950</v>
      </c>
      <c r="D48" s="69">
        <v>465000</v>
      </c>
      <c r="E48" s="69">
        <v>451000</v>
      </c>
      <c r="F48" s="104"/>
      <c r="G48" s="34">
        <v>230</v>
      </c>
      <c r="H48" s="34">
        <f t="shared" si="7"/>
        <v>19.658119658119659</v>
      </c>
      <c r="I48" s="34">
        <f t="shared" si="6"/>
        <v>9141.0256410256425</v>
      </c>
      <c r="J48" s="34"/>
    </row>
    <row r="49" spans="1:10" ht="13.5" customHeight="1" thickBot="1" x14ac:dyDescent="0.3">
      <c r="A49" s="8"/>
      <c r="B49" s="8"/>
      <c r="C49" s="8"/>
      <c r="D49" s="9"/>
      <c r="E49" s="9"/>
      <c r="F49" s="3"/>
      <c r="G49" s="34"/>
      <c r="H49" s="34"/>
      <c r="I49" s="34"/>
      <c r="J49" s="34"/>
    </row>
    <row r="50" spans="1:10" ht="23.25" customHeight="1" thickBot="1" x14ac:dyDescent="0.3">
      <c r="A50" s="94" t="s">
        <v>91</v>
      </c>
      <c r="B50" s="95"/>
      <c r="C50" s="95"/>
      <c r="D50" s="95"/>
      <c r="E50" s="95"/>
      <c r="F50" s="101"/>
      <c r="G50" s="34"/>
      <c r="H50" s="34"/>
      <c r="I50" s="34"/>
      <c r="J50" s="34"/>
    </row>
    <row r="51" spans="1:10" ht="18.75" customHeight="1" x14ac:dyDescent="0.25">
      <c r="A51" s="23" t="s">
        <v>0</v>
      </c>
      <c r="B51" s="24" t="s">
        <v>15</v>
      </c>
      <c r="C51" s="74" t="s">
        <v>109</v>
      </c>
      <c r="D51" s="24" t="s">
        <v>1</v>
      </c>
      <c r="E51" s="47"/>
      <c r="F51" s="75" t="s">
        <v>88</v>
      </c>
      <c r="G51" s="34"/>
      <c r="H51" s="34"/>
      <c r="I51" s="34"/>
      <c r="J51" s="34"/>
    </row>
    <row r="52" spans="1:10" ht="16.5" x14ac:dyDescent="0.3">
      <c r="A52" s="76" t="s">
        <v>28</v>
      </c>
      <c r="B52" s="18">
        <v>12</v>
      </c>
      <c r="C52" s="29">
        <f t="shared" ref="C52:C78" si="8">G52*(D52/1000)</f>
        <v>91770.5</v>
      </c>
      <c r="D52" s="61">
        <v>632900</v>
      </c>
      <c r="E52" s="29" t="s">
        <v>139</v>
      </c>
      <c r="F52" s="133"/>
      <c r="G52" s="34">
        <v>145</v>
      </c>
      <c r="H52" s="34">
        <f>G52/11.7</f>
        <v>12.393162393162394</v>
      </c>
      <c r="I52" s="34">
        <f t="shared" ref="I52:I78" si="9">H52*(D52/1000)</f>
        <v>7843.6324786324785</v>
      </c>
      <c r="J52" s="34"/>
    </row>
    <row r="53" spans="1:10" ht="16.5" x14ac:dyDescent="0.3">
      <c r="A53" s="76" t="s">
        <v>27</v>
      </c>
      <c r="B53" s="18">
        <v>12</v>
      </c>
      <c r="C53" s="29">
        <f t="shared" si="8"/>
        <v>107593</v>
      </c>
      <c r="D53" s="61">
        <v>632900</v>
      </c>
      <c r="E53" s="29" t="s">
        <v>139</v>
      </c>
      <c r="F53" s="133"/>
      <c r="G53" s="34">
        <v>170</v>
      </c>
      <c r="H53" s="34">
        <f t="shared" ref="H53:H78" si="10">G53/11.7</f>
        <v>14.529914529914532</v>
      </c>
      <c r="I53" s="34">
        <f t="shared" si="9"/>
        <v>9195.9829059829062</v>
      </c>
      <c r="J53" s="34"/>
    </row>
    <row r="54" spans="1:10" ht="16.5" x14ac:dyDescent="0.3">
      <c r="A54" s="76" t="s">
        <v>29</v>
      </c>
      <c r="B54" s="18">
        <v>12</v>
      </c>
      <c r="C54" s="29">
        <f t="shared" si="8"/>
        <v>101264</v>
      </c>
      <c r="D54" s="61">
        <v>632900</v>
      </c>
      <c r="E54" s="29" t="s">
        <v>139</v>
      </c>
      <c r="F54" s="133"/>
      <c r="G54" s="34">
        <v>160</v>
      </c>
      <c r="H54" s="34">
        <f t="shared" si="10"/>
        <v>13.675213675213676</v>
      </c>
      <c r="I54" s="34">
        <f t="shared" si="9"/>
        <v>8655.0427350427362</v>
      </c>
      <c r="J54" s="34"/>
    </row>
    <row r="55" spans="1:10" ht="16.5" x14ac:dyDescent="0.3">
      <c r="A55" s="76" t="s">
        <v>30</v>
      </c>
      <c r="B55" s="18">
        <v>12</v>
      </c>
      <c r="C55" s="29">
        <f t="shared" si="8"/>
        <v>117047</v>
      </c>
      <c r="D55" s="61">
        <v>508900</v>
      </c>
      <c r="E55" s="29" t="s">
        <v>139</v>
      </c>
      <c r="F55" s="133"/>
      <c r="G55" s="34">
        <v>230</v>
      </c>
      <c r="H55" s="34">
        <f t="shared" si="10"/>
        <v>19.658119658119659</v>
      </c>
      <c r="I55" s="34">
        <f t="shared" si="9"/>
        <v>10004.017094017094</v>
      </c>
      <c r="J55" s="34"/>
    </row>
    <row r="56" spans="1:10" ht="16.5" x14ac:dyDescent="0.3">
      <c r="A56" s="76" t="s">
        <v>31</v>
      </c>
      <c r="B56" s="18">
        <v>12</v>
      </c>
      <c r="C56" s="29">
        <f t="shared" si="8"/>
        <v>157383</v>
      </c>
      <c r="D56" s="61">
        <v>582900</v>
      </c>
      <c r="E56" s="29" t="s">
        <v>139</v>
      </c>
      <c r="F56" s="133"/>
      <c r="G56" s="34">
        <v>270</v>
      </c>
      <c r="H56" s="34">
        <f t="shared" si="10"/>
        <v>23.076923076923077</v>
      </c>
      <c r="I56" s="34">
        <f t="shared" si="9"/>
        <v>13451.538461538461</v>
      </c>
      <c r="J56" s="34"/>
    </row>
    <row r="57" spans="1:10" ht="16.5" x14ac:dyDescent="0.3">
      <c r="A57" s="76" t="s">
        <v>32</v>
      </c>
      <c r="B57" s="18">
        <v>12</v>
      </c>
      <c r="C57" s="29">
        <f t="shared" si="8"/>
        <v>189442.5</v>
      </c>
      <c r="D57" s="61">
        <v>582900</v>
      </c>
      <c r="E57" s="29" t="s">
        <v>139</v>
      </c>
      <c r="F57" s="133"/>
      <c r="G57" s="34">
        <v>325</v>
      </c>
      <c r="H57" s="34">
        <f t="shared" si="10"/>
        <v>27.777777777777779</v>
      </c>
      <c r="I57" s="34">
        <f t="shared" si="9"/>
        <v>16191.666666666666</v>
      </c>
      <c r="J57" s="34"/>
    </row>
    <row r="58" spans="1:10" ht="16.5" x14ac:dyDescent="0.3">
      <c r="A58" s="76" t="s">
        <v>33</v>
      </c>
      <c r="B58" s="18">
        <v>12</v>
      </c>
      <c r="C58" s="29">
        <f t="shared" si="8"/>
        <v>258055.5</v>
      </c>
      <c r="D58" s="61">
        <v>579900</v>
      </c>
      <c r="E58" s="29" t="s">
        <v>139</v>
      </c>
      <c r="F58" s="133"/>
      <c r="G58" s="34">
        <v>445</v>
      </c>
      <c r="H58" s="34">
        <f t="shared" si="10"/>
        <v>38.034188034188034</v>
      </c>
      <c r="I58" s="34">
        <f t="shared" si="9"/>
        <v>22056.025641025641</v>
      </c>
      <c r="J58" s="34"/>
    </row>
    <row r="59" spans="1:10" ht="16.5" x14ac:dyDescent="0.3">
      <c r="A59" s="76" t="s">
        <v>181</v>
      </c>
      <c r="B59" s="18">
        <v>12</v>
      </c>
      <c r="C59" s="29">
        <v>161508</v>
      </c>
      <c r="D59" s="61">
        <v>577900</v>
      </c>
      <c r="E59" s="29" t="s">
        <v>139</v>
      </c>
      <c r="F59" s="133"/>
      <c r="G59" s="34"/>
      <c r="H59" s="34"/>
      <c r="I59" s="34"/>
      <c r="J59" s="34"/>
    </row>
    <row r="60" spans="1:10" ht="16.5" x14ac:dyDescent="0.3">
      <c r="A60" s="76" t="s">
        <v>182</v>
      </c>
      <c r="B60" s="18">
        <v>12</v>
      </c>
      <c r="C60" s="29">
        <v>213408</v>
      </c>
      <c r="D60" s="61">
        <v>567900</v>
      </c>
      <c r="E60" s="29" t="s">
        <v>139</v>
      </c>
      <c r="F60" s="133"/>
      <c r="G60" s="34"/>
      <c r="H60" s="34"/>
      <c r="I60" s="34"/>
      <c r="J60" s="34"/>
    </row>
    <row r="61" spans="1:10" ht="16.5" x14ac:dyDescent="0.3">
      <c r="A61" s="76" t="s">
        <v>184</v>
      </c>
      <c r="B61" s="18">
        <v>12</v>
      </c>
      <c r="C61" s="29">
        <v>252320</v>
      </c>
      <c r="D61" s="61">
        <v>567900</v>
      </c>
      <c r="E61" s="29" t="s">
        <v>139</v>
      </c>
      <c r="F61" s="133"/>
      <c r="G61" s="34"/>
      <c r="H61" s="34"/>
      <c r="I61" s="34"/>
      <c r="J61" s="34"/>
    </row>
    <row r="62" spans="1:10" ht="16.5" x14ac:dyDescent="0.3">
      <c r="A62" s="76" t="s">
        <v>186</v>
      </c>
      <c r="B62" s="18">
        <v>12</v>
      </c>
      <c r="C62" s="29">
        <v>273600</v>
      </c>
      <c r="D62" s="61">
        <v>566900</v>
      </c>
      <c r="E62" s="29" t="s">
        <v>139</v>
      </c>
      <c r="F62" s="133"/>
      <c r="G62" s="34"/>
      <c r="H62" s="34"/>
      <c r="I62" s="34"/>
      <c r="J62" s="34"/>
    </row>
    <row r="63" spans="1:10" ht="16.5" x14ac:dyDescent="0.3">
      <c r="A63" s="76" t="s">
        <v>187</v>
      </c>
      <c r="B63" s="18">
        <v>12</v>
      </c>
      <c r="C63" s="29">
        <v>349600</v>
      </c>
      <c r="D63" s="61">
        <v>567900</v>
      </c>
      <c r="E63" s="29" t="s">
        <v>139</v>
      </c>
      <c r="F63" s="133"/>
      <c r="G63" s="34"/>
      <c r="H63" s="34"/>
      <c r="I63" s="34"/>
      <c r="J63" s="34"/>
    </row>
    <row r="64" spans="1:10" ht="16.5" x14ac:dyDescent="0.3">
      <c r="A64" s="76" t="s">
        <v>183</v>
      </c>
      <c r="B64" s="18">
        <v>12</v>
      </c>
      <c r="C64" s="29">
        <v>243350</v>
      </c>
      <c r="D64" s="61">
        <v>567900</v>
      </c>
      <c r="E64" s="29" t="s">
        <v>139</v>
      </c>
      <c r="F64" s="133"/>
      <c r="G64" s="34"/>
      <c r="H64" s="34"/>
      <c r="I64" s="34"/>
      <c r="J64" s="34"/>
    </row>
    <row r="65" spans="1:10" ht="16.5" x14ac:dyDescent="0.3">
      <c r="A65" s="76" t="s">
        <v>185</v>
      </c>
      <c r="B65" s="18">
        <v>12</v>
      </c>
      <c r="C65" s="29">
        <v>292950</v>
      </c>
      <c r="D65" s="61">
        <v>567900</v>
      </c>
      <c r="E65" s="29" t="s">
        <v>139</v>
      </c>
      <c r="F65" s="133"/>
      <c r="G65" s="34"/>
      <c r="H65" s="34"/>
      <c r="I65" s="34"/>
      <c r="J65" s="34"/>
    </row>
    <row r="66" spans="1:10" ht="16.5" x14ac:dyDescent="0.3">
      <c r="A66" s="76" t="s">
        <v>34</v>
      </c>
      <c r="B66" s="18">
        <v>12</v>
      </c>
      <c r="C66" s="29">
        <v>159317</v>
      </c>
      <c r="D66" s="61">
        <v>579900</v>
      </c>
      <c r="E66" s="29" t="s">
        <v>139</v>
      </c>
      <c r="F66" s="133"/>
      <c r="G66" s="34">
        <v>515</v>
      </c>
      <c r="H66" s="34">
        <f t="shared" si="10"/>
        <v>44.017094017094017</v>
      </c>
      <c r="I66" s="34">
        <f t="shared" si="9"/>
        <v>25525.51282051282</v>
      </c>
      <c r="J66" s="34"/>
    </row>
    <row r="67" spans="1:10" ht="16.5" x14ac:dyDescent="0.3">
      <c r="A67" s="76" t="s">
        <v>35</v>
      </c>
      <c r="B67" s="18">
        <v>12</v>
      </c>
      <c r="C67" s="29">
        <v>239445</v>
      </c>
      <c r="D67" s="61">
        <v>567900</v>
      </c>
      <c r="E67" s="29" t="s">
        <v>139</v>
      </c>
      <c r="F67" s="133"/>
      <c r="G67" s="34">
        <v>325</v>
      </c>
      <c r="H67" s="34">
        <f t="shared" si="10"/>
        <v>27.777777777777779</v>
      </c>
      <c r="I67" s="34">
        <f>H67*(C6773/1000)</f>
        <v>0</v>
      </c>
      <c r="J67" s="34"/>
    </row>
    <row r="68" spans="1:10" ht="16.5" x14ac:dyDescent="0.3">
      <c r="A68" s="76" t="s">
        <v>36</v>
      </c>
      <c r="B68" s="18">
        <v>12</v>
      </c>
      <c r="C68" s="29">
        <v>339600</v>
      </c>
      <c r="D68" s="61">
        <v>567900</v>
      </c>
      <c r="E68" s="29" t="s">
        <v>139</v>
      </c>
      <c r="F68" s="133"/>
      <c r="G68" s="34">
        <v>445</v>
      </c>
      <c r="H68" s="34">
        <f t="shared" si="10"/>
        <v>38.034188034188034</v>
      </c>
      <c r="I68" s="34">
        <f t="shared" si="9"/>
        <v>21599.615384615383</v>
      </c>
      <c r="J68" s="34"/>
    </row>
    <row r="69" spans="1:10" ht="16.5" x14ac:dyDescent="0.3">
      <c r="A69" s="76" t="s">
        <v>196</v>
      </c>
      <c r="B69" s="18">
        <v>12</v>
      </c>
      <c r="C69" s="29">
        <v>482430</v>
      </c>
      <c r="D69" s="61">
        <v>567900</v>
      </c>
      <c r="E69" s="29" t="s">
        <v>139</v>
      </c>
      <c r="F69" s="133"/>
      <c r="G69" s="34"/>
      <c r="H69" s="34"/>
      <c r="I69" s="34">
        <f t="shared" si="9"/>
        <v>0</v>
      </c>
      <c r="J69" s="34"/>
    </row>
    <row r="70" spans="1:10" ht="16.5" x14ac:dyDescent="0.3">
      <c r="A70" s="76" t="s">
        <v>188</v>
      </c>
      <c r="B70" s="18">
        <v>12</v>
      </c>
      <c r="C70" s="29">
        <v>538080</v>
      </c>
      <c r="D70" s="61">
        <v>567900</v>
      </c>
      <c r="E70" s="29" t="s">
        <v>139</v>
      </c>
      <c r="F70" s="133"/>
      <c r="G70" s="34"/>
      <c r="H70" s="34"/>
      <c r="I70" s="34"/>
      <c r="J70" s="34"/>
    </row>
    <row r="71" spans="1:10" ht="16.5" x14ac:dyDescent="0.3">
      <c r="A71" s="76" t="s">
        <v>37</v>
      </c>
      <c r="B71" s="18">
        <v>12</v>
      </c>
      <c r="C71" s="29">
        <f t="shared" si="8"/>
        <v>221502</v>
      </c>
      <c r="D71" s="61">
        <v>582900</v>
      </c>
      <c r="E71" s="29" t="s">
        <v>139</v>
      </c>
      <c r="F71" s="133"/>
      <c r="G71" s="34">
        <v>380</v>
      </c>
      <c r="H71" s="34">
        <f t="shared" si="10"/>
        <v>32.478632478632484</v>
      </c>
      <c r="I71" s="34">
        <f t="shared" si="9"/>
        <v>18931.794871794875</v>
      </c>
      <c r="J71" s="34"/>
    </row>
    <row r="72" spans="1:10" ht="16.5" x14ac:dyDescent="0.3">
      <c r="A72" s="76" t="s">
        <v>38</v>
      </c>
      <c r="B72" s="18">
        <v>12</v>
      </c>
      <c r="C72" s="29">
        <f t="shared" si="8"/>
        <v>317845</v>
      </c>
      <c r="D72" s="61">
        <v>577900</v>
      </c>
      <c r="E72" s="29" t="s">
        <v>139</v>
      </c>
      <c r="F72" s="133"/>
      <c r="G72" s="34">
        <v>550</v>
      </c>
      <c r="H72" s="34">
        <f t="shared" si="10"/>
        <v>47.008547008547012</v>
      </c>
      <c r="I72" s="34">
        <f t="shared" si="9"/>
        <v>27166.239316239316</v>
      </c>
      <c r="J72" s="34"/>
    </row>
    <row r="73" spans="1:10" ht="16.5" x14ac:dyDescent="0.3">
      <c r="A73" s="76" t="s">
        <v>39</v>
      </c>
      <c r="B73" s="18">
        <v>12</v>
      </c>
      <c r="C73" s="29">
        <f t="shared" si="8"/>
        <v>397530</v>
      </c>
      <c r="D73" s="61">
        <v>567900</v>
      </c>
      <c r="E73" s="29" t="s">
        <v>139</v>
      </c>
      <c r="F73" s="133"/>
      <c r="G73" s="34">
        <v>700</v>
      </c>
      <c r="H73" s="34">
        <f t="shared" si="10"/>
        <v>59.82905982905983</v>
      </c>
      <c r="I73" s="34">
        <f t="shared" si="9"/>
        <v>33976.923076923078</v>
      </c>
      <c r="J73" s="34"/>
    </row>
    <row r="74" spans="1:10" ht="16.5" x14ac:dyDescent="0.3">
      <c r="A74" s="76" t="s">
        <v>189</v>
      </c>
      <c r="B74" s="18">
        <v>12</v>
      </c>
      <c r="C74" s="29">
        <v>282805</v>
      </c>
      <c r="D74" s="61">
        <v>567900</v>
      </c>
      <c r="E74" s="29" t="s">
        <v>139</v>
      </c>
      <c r="F74" s="133"/>
      <c r="G74" s="34"/>
      <c r="H74" s="34"/>
      <c r="I74" s="34"/>
      <c r="J74" s="34"/>
    </row>
    <row r="75" spans="1:10" ht="16.5" x14ac:dyDescent="0.3">
      <c r="A75" s="76" t="s">
        <v>190</v>
      </c>
      <c r="B75" s="18">
        <v>12</v>
      </c>
      <c r="C75" s="29">
        <v>334400</v>
      </c>
      <c r="D75" s="61">
        <v>567900</v>
      </c>
      <c r="E75" s="29" t="s">
        <v>139</v>
      </c>
      <c r="F75" s="133"/>
      <c r="G75" s="34"/>
      <c r="H75" s="34"/>
      <c r="I75" s="34"/>
      <c r="J75" s="34"/>
    </row>
    <row r="76" spans="1:10" ht="16.5" x14ac:dyDescent="0.3">
      <c r="A76" s="76" t="s">
        <v>41</v>
      </c>
      <c r="B76" s="18">
        <v>12</v>
      </c>
      <c r="C76" s="29">
        <f t="shared" si="8"/>
        <v>251952</v>
      </c>
      <c r="D76" s="61">
        <v>524900</v>
      </c>
      <c r="E76" s="29" t="s">
        <v>139</v>
      </c>
      <c r="F76" s="133"/>
      <c r="G76" s="34">
        <v>480</v>
      </c>
      <c r="H76" s="34">
        <f t="shared" si="10"/>
        <v>41.025641025641029</v>
      </c>
      <c r="I76" s="34">
        <f t="shared" si="9"/>
        <v>21534.358974358976</v>
      </c>
      <c r="J76" s="34"/>
    </row>
    <row r="77" spans="1:10" ht="16.5" x14ac:dyDescent="0.3">
      <c r="A77" s="76" t="s">
        <v>42</v>
      </c>
      <c r="B77" s="18">
        <v>12</v>
      </c>
      <c r="C77" s="29">
        <f t="shared" si="8"/>
        <v>328348.5</v>
      </c>
      <c r="D77" s="61">
        <v>533900</v>
      </c>
      <c r="E77" s="29" t="s">
        <v>139</v>
      </c>
      <c r="F77" s="133"/>
      <c r="G77" s="34">
        <v>615</v>
      </c>
      <c r="H77" s="34">
        <f t="shared" si="10"/>
        <v>52.564102564102569</v>
      </c>
      <c r="I77" s="34">
        <f t="shared" si="9"/>
        <v>28063.974358974359</v>
      </c>
      <c r="J77" s="34"/>
    </row>
    <row r="78" spans="1:10" ht="16.5" x14ac:dyDescent="0.3">
      <c r="A78" s="76" t="s">
        <v>40</v>
      </c>
      <c r="B78" s="18">
        <v>12</v>
      </c>
      <c r="C78" s="29">
        <f t="shared" si="8"/>
        <v>377208</v>
      </c>
      <c r="D78" s="61">
        <v>523900</v>
      </c>
      <c r="E78" s="29" t="s">
        <v>139</v>
      </c>
      <c r="F78" s="133"/>
      <c r="G78" s="34">
        <v>720</v>
      </c>
      <c r="H78" s="34">
        <f t="shared" si="10"/>
        <v>61.53846153846154</v>
      </c>
      <c r="I78" s="34">
        <f t="shared" si="9"/>
        <v>32240</v>
      </c>
      <c r="J78" s="34"/>
    </row>
    <row r="79" spans="1:10" ht="16.5" x14ac:dyDescent="0.3">
      <c r="A79" s="76" t="s">
        <v>191</v>
      </c>
      <c r="B79" s="18">
        <v>12</v>
      </c>
      <c r="C79" s="29">
        <v>320775</v>
      </c>
      <c r="D79" s="61">
        <v>528900</v>
      </c>
      <c r="E79" s="29" t="s">
        <v>139</v>
      </c>
      <c r="F79" s="77"/>
      <c r="G79" s="34"/>
      <c r="H79" s="34"/>
      <c r="I79" s="34"/>
      <c r="J79" s="34"/>
    </row>
    <row r="80" spans="1:10" ht="23.25" customHeight="1" thickBot="1" x14ac:dyDescent="0.35">
      <c r="A80" s="98"/>
      <c r="B80" s="98"/>
      <c r="C80" s="98"/>
      <c r="D80" s="98"/>
      <c r="E80" s="98"/>
      <c r="F80" s="98"/>
    </row>
    <row r="81" spans="1:10" ht="26.25" customHeight="1" thickBot="1" x14ac:dyDescent="0.3">
      <c r="A81" s="94" t="s">
        <v>92</v>
      </c>
      <c r="B81" s="95"/>
      <c r="C81" s="95"/>
      <c r="D81" s="95"/>
      <c r="E81" s="95"/>
      <c r="F81" s="101"/>
      <c r="G81" s="34"/>
      <c r="H81" s="34"/>
      <c r="I81" s="34"/>
      <c r="J81" s="34"/>
    </row>
    <row r="82" spans="1:10" ht="18.75" customHeight="1" thickBot="1" x14ac:dyDescent="0.3">
      <c r="A82" s="53" t="s">
        <v>0</v>
      </c>
      <c r="B82" s="54" t="s">
        <v>15</v>
      </c>
      <c r="C82" s="54" t="s">
        <v>93</v>
      </c>
      <c r="D82" s="54" t="s">
        <v>1</v>
      </c>
      <c r="E82" s="55" t="s">
        <v>129</v>
      </c>
      <c r="F82" s="21" t="s">
        <v>88</v>
      </c>
      <c r="G82" s="34"/>
      <c r="H82" s="34"/>
      <c r="I82" s="34"/>
      <c r="J82" s="34"/>
    </row>
    <row r="83" spans="1:10" ht="18.75" customHeight="1" thickBot="1" x14ac:dyDescent="0.35">
      <c r="A83" s="15" t="s">
        <v>192</v>
      </c>
      <c r="B83" s="16" t="s">
        <v>3</v>
      </c>
      <c r="C83" s="28">
        <v>9880</v>
      </c>
      <c r="D83" s="69">
        <v>531900</v>
      </c>
      <c r="E83" s="31" t="s">
        <v>139</v>
      </c>
      <c r="F83" s="25"/>
      <c r="G83" s="34"/>
      <c r="H83" s="34"/>
      <c r="I83" s="34"/>
      <c r="J83" s="34"/>
    </row>
    <row r="84" spans="1:10" ht="17.25" thickBot="1" x14ac:dyDescent="0.35">
      <c r="A84" s="15" t="s">
        <v>16</v>
      </c>
      <c r="B84" s="16" t="s">
        <v>2</v>
      </c>
      <c r="C84" s="28">
        <v>8160</v>
      </c>
      <c r="D84" s="69">
        <v>529900</v>
      </c>
      <c r="E84" s="31" t="s">
        <v>139</v>
      </c>
      <c r="F84" s="102"/>
      <c r="G84" s="35">
        <v>34.5</v>
      </c>
      <c r="H84" s="34">
        <f>G84</f>
        <v>34.5</v>
      </c>
      <c r="I84" s="34">
        <f t="shared" ref="I84:I98" si="11">H84*(D84/1000)</f>
        <v>18281.55</v>
      </c>
      <c r="J84" s="34"/>
    </row>
    <row r="85" spans="1:10" ht="16.5" x14ac:dyDescent="0.3">
      <c r="A85" s="17" t="s">
        <v>16</v>
      </c>
      <c r="B85" s="18" t="s">
        <v>3</v>
      </c>
      <c r="C85" s="29">
        <f t="shared" ref="C85:C98" si="12">G85*(D85/1000)</f>
        <v>28084.699999999997</v>
      </c>
      <c r="D85" s="69">
        <v>529900</v>
      </c>
      <c r="E85" s="32" t="s">
        <v>139</v>
      </c>
      <c r="F85" s="103"/>
      <c r="G85" s="36">
        <v>53</v>
      </c>
      <c r="H85" s="34">
        <f t="shared" ref="H85:H98" si="13">G85</f>
        <v>53</v>
      </c>
      <c r="I85" s="34">
        <f t="shared" si="11"/>
        <v>28084.699999999997</v>
      </c>
      <c r="J85" s="34"/>
    </row>
    <row r="86" spans="1:10" ht="16.5" x14ac:dyDescent="0.3">
      <c r="A86" s="17" t="s">
        <v>17</v>
      </c>
      <c r="B86" s="18" t="s">
        <v>2</v>
      </c>
      <c r="C86" s="29">
        <f t="shared" si="12"/>
        <v>26131.05</v>
      </c>
      <c r="D86" s="61">
        <v>527900</v>
      </c>
      <c r="E86" s="32" t="s">
        <v>139</v>
      </c>
      <c r="F86" s="103"/>
      <c r="G86" s="36">
        <v>49.5</v>
      </c>
      <c r="H86" s="34">
        <f t="shared" si="13"/>
        <v>49.5</v>
      </c>
      <c r="I86" s="34">
        <f t="shared" si="11"/>
        <v>26131.05</v>
      </c>
      <c r="J86" s="34"/>
    </row>
    <row r="87" spans="1:10" ht="16.5" x14ac:dyDescent="0.3">
      <c r="A87" s="17" t="s">
        <v>17</v>
      </c>
      <c r="B87" s="18" t="s">
        <v>3</v>
      </c>
      <c r="C87" s="29">
        <f t="shared" si="12"/>
        <v>40806.67</v>
      </c>
      <c r="D87" s="61">
        <v>527900</v>
      </c>
      <c r="E87" s="32" t="s">
        <v>139</v>
      </c>
      <c r="F87" s="103"/>
      <c r="G87" s="36">
        <v>77.3</v>
      </c>
      <c r="H87" s="34">
        <f t="shared" si="13"/>
        <v>77.3</v>
      </c>
      <c r="I87" s="34">
        <f t="shared" si="11"/>
        <v>40806.67</v>
      </c>
      <c r="J87" s="34"/>
    </row>
    <row r="88" spans="1:10" ht="16.5" x14ac:dyDescent="0.3">
      <c r="A88" s="17" t="s">
        <v>18</v>
      </c>
      <c r="B88" s="18" t="s">
        <v>4</v>
      </c>
      <c r="C88" s="29">
        <f t="shared" si="12"/>
        <v>154845.5</v>
      </c>
      <c r="D88" s="61">
        <v>524900</v>
      </c>
      <c r="E88" s="32" t="s">
        <v>139</v>
      </c>
      <c r="F88" s="103"/>
      <c r="G88" s="36">
        <v>295</v>
      </c>
      <c r="H88" s="34">
        <f t="shared" si="13"/>
        <v>295</v>
      </c>
      <c r="I88" s="34">
        <f t="shared" si="11"/>
        <v>154845.5</v>
      </c>
      <c r="J88" s="34"/>
    </row>
    <row r="89" spans="1:10" ht="16.5" x14ac:dyDescent="0.3">
      <c r="A89" s="17" t="s">
        <v>19</v>
      </c>
      <c r="B89" s="18" t="s">
        <v>4</v>
      </c>
      <c r="C89" s="29">
        <f t="shared" si="12"/>
        <v>191588.5</v>
      </c>
      <c r="D89" s="61">
        <v>524900</v>
      </c>
      <c r="E89" s="32" t="s">
        <v>139</v>
      </c>
      <c r="F89" s="103"/>
      <c r="G89" s="36">
        <v>365</v>
      </c>
      <c r="H89" s="34">
        <f t="shared" si="13"/>
        <v>365</v>
      </c>
      <c r="I89" s="34">
        <f t="shared" si="11"/>
        <v>191588.5</v>
      </c>
      <c r="J89" s="34"/>
    </row>
    <row r="90" spans="1:10" ht="16.5" x14ac:dyDescent="0.3">
      <c r="A90" s="17" t="s">
        <v>20</v>
      </c>
      <c r="B90" s="18" t="s">
        <v>4</v>
      </c>
      <c r="C90" s="29">
        <f t="shared" si="12"/>
        <v>225182.09999999998</v>
      </c>
      <c r="D90" s="61">
        <v>524900</v>
      </c>
      <c r="E90" s="32" t="s">
        <v>139</v>
      </c>
      <c r="F90" s="103"/>
      <c r="G90" s="36">
        <v>429</v>
      </c>
      <c r="H90" s="34">
        <f t="shared" si="13"/>
        <v>429</v>
      </c>
      <c r="I90" s="34">
        <f t="shared" si="11"/>
        <v>225182.09999999998</v>
      </c>
      <c r="J90" s="34"/>
    </row>
    <row r="91" spans="1:10" ht="16.5" x14ac:dyDescent="0.3">
      <c r="A91" s="17" t="s">
        <v>21</v>
      </c>
      <c r="B91" s="18" t="s">
        <v>4</v>
      </c>
      <c r="C91" s="29">
        <f t="shared" si="12"/>
        <v>298668.09999999998</v>
      </c>
      <c r="D91" s="61">
        <v>524900</v>
      </c>
      <c r="E91" s="32" t="s">
        <v>139</v>
      </c>
      <c r="F91" s="103"/>
      <c r="G91" s="36">
        <v>569</v>
      </c>
      <c r="H91" s="34">
        <f t="shared" si="13"/>
        <v>569</v>
      </c>
      <c r="I91" s="34">
        <f t="shared" si="11"/>
        <v>298668.09999999998</v>
      </c>
      <c r="J91" s="34"/>
    </row>
    <row r="92" spans="1:10" ht="16.5" x14ac:dyDescent="0.3">
      <c r="A92" s="17" t="s">
        <v>22</v>
      </c>
      <c r="B92" s="18" t="s">
        <v>4</v>
      </c>
      <c r="C92" s="29">
        <f t="shared" si="12"/>
        <v>375303.5</v>
      </c>
      <c r="D92" s="61">
        <v>524900</v>
      </c>
      <c r="E92" s="32" t="s">
        <v>139</v>
      </c>
      <c r="F92" s="103"/>
      <c r="G92" s="36">
        <v>715</v>
      </c>
      <c r="H92" s="34">
        <f t="shared" si="13"/>
        <v>715</v>
      </c>
      <c r="I92" s="34">
        <f t="shared" si="11"/>
        <v>375303.5</v>
      </c>
      <c r="J92" s="34"/>
    </row>
    <row r="93" spans="1:10" ht="16.5" x14ac:dyDescent="0.3">
      <c r="A93" s="17" t="s">
        <v>23</v>
      </c>
      <c r="B93" s="18" t="s">
        <v>4</v>
      </c>
      <c r="C93" s="29">
        <f t="shared" si="12"/>
        <v>447214.8</v>
      </c>
      <c r="D93" s="61">
        <v>524900</v>
      </c>
      <c r="E93" s="32" t="s">
        <v>139</v>
      </c>
      <c r="F93" s="103"/>
      <c r="G93" s="36">
        <v>852</v>
      </c>
      <c r="H93" s="34">
        <f t="shared" si="13"/>
        <v>852</v>
      </c>
      <c r="I93" s="34">
        <f t="shared" si="11"/>
        <v>447214.8</v>
      </c>
      <c r="J93" s="34"/>
    </row>
    <row r="94" spans="1:10" ht="16.5" x14ac:dyDescent="0.3">
      <c r="A94" s="17" t="s">
        <v>24</v>
      </c>
      <c r="B94" s="18" t="s">
        <v>4</v>
      </c>
      <c r="C94" s="29">
        <f t="shared" si="12"/>
        <v>549350.1</v>
      </c>
      <c r="D94" s="61">
        <v>549900</v>
      </c>
      <c r="E94" s="32" t="s">
        <v>139</v>
      </c>
      <c r="F94" s="103"/>
      <c r="G94" s="36">
        <v>999</v>
      </c>
      <c r="H94" s="34">
        <f t="shared" si="13"/>
        <v>999</v>
      </c>
      <c r="I94" s="34">
        <f t="shared" si="11"/>
        <v>549350.1</v>
      </c>
      <c r="J94" s="34"/>
    </row>
    <row r="95" spans="1:10" ht="16.5" x14ac:dyDescent="0.3">
      <c r="A95" s="17" t="s">
        <v>25</v>
      </c>
      <c r="B95" s="18" t="s">
        <v>4</v>
      </c>
      <c r="C95" s="29">
        <f t="shared" si="12"/>
        <v>626886</v>
      </c>
      <c r="D95" s="61">
        <v>549900</v>
      </c>
      <c r="E95" s="32" t="s">
        <v>139</v>
      </c>
      <c r="F95" s="103"/>
      <c r="G95" s="36">
        <v>1140</v>
      </c>
      <c r="H95" s="34">
        <f t="shared" si="13"/>
        <v>1140</v>
      </c>
      <c r="I95" s="34">
        <f t="shared" si="11"/>
        <v>626886</v>
      </c>
      <c r="J95" s="34"/>
    </row>
    <row r="96" spans="1:10" ht="16.5" x14ac:dyDescent="0.3">
      <c r="A96" s="17" t="s">
        <v>26</v>
      </c>
      <c r="B96" s="18" t="s">
        <v>4</v>
      </c>
      <c r="C96" s="29">
        <f t="shared" si="12"/>
        <v>717619.5</v>
      </c>
      <c r="D96" s="61">
        <v>549900</v>
      </c>
      <c r="E96" s="32" t="s">
        <v>139</v>
      </c>
      <c r="F96" s="103"/>
      <c r="G96" s="36">
        <v>1305</v>
      </c>
      <c r="H96" s="34">
        <f t="shared" si="13"/>
        <v>1305</v>
      </c>
      <c r="I96" s="34">
        <f t="shared" si="11"/>
        <v>717619.5</v>
      </c>
      <c r="J96" s="34"/>
    </row>
    <row r="97" spans="1:10" ht="16.5" x14ac:dyDescent="0.3">
      <c r="A97" s="17" t="s">
        <v>127</v>
      </c>
      <c r="B97" s="18" t="s">
        <v>4</v>
      </c>
      <c r="C97" s="29">
        <f t="shared" si="12"/>
        <v>797355</v>
      </c>
      <c r="D97" s="61">
        <v>549900</v>
      </c>
      <c r="E97" s="32" t="s">
        <v>139</v>
      </c>
      <c r="F97" s="103"/>
      <c r="G97" s="37">
        <v>1450</v>
      </c>
      <c r="H97" s="34">
        <f t="shared" si="13"/>
        <v>1450</v>
      </c>
      <c r="I97" s="34">
        <f t="shared" si="11"/>
        <v>797355</v>
      </c>
      <c r="J97" s="34"/>
    </row>
    <row r="98" spans="1:10" ht="17.25" thickBot="1" x14ac:dyDescent="0.35">
      <c r="A98" s="19" t="s">
        <v>128</v>
      </c>
      <c r="B98" s="20" t="s">
        <v>4</v>
      </c>
      <c r="C98" s="30">
        <f t="shared" si="12"/>
        <v>1209780</v>
      </c>
      <c r="D98" s="61">
        <v>549900</v>
      </c>
      <c r="E98" s="33" t="s">
        <v>139</v>
      </c>
      <c r="F98" s="104"/>
      <c r="G98" s="36">
        <v>2200</v>
      </c>
      <c r="H98" s="34">
        <f t="shared" si="13"/>
        <v>2200</v>
      </c>
      <c r="I98" s="34">
        <f t="shared" si="11"/>
        <v>1209780</v>
      </c>
      <c r="J98" s="34"/>
    </row>
    <row r="99" spans="1:10" ht="13.5" customHeight="1" thickBot="1" x14ac:dyDescent="0.3">
      <c r="A99" s="130"/>
      <c r="B99" s="129"/>
      <c r="C99" s="129"/>
      <c r="D99" s="129"/>
      <c r="E99" s="129"/>
      <c r="F99" s="131"/>
      <c r="G99" s="34"/>
      <c r="H99" s="34"/>
      <c r="I99" s="34"/>
      <c r="J99" s="34"/>
    </row>
    <row r="100" spans="1:10" ht="24" customHeight="1" thickBot="1" x14ac:dyDescent="0.3">
      <c r="A100" s="94" t="s">
        <v>94</v>
      </c>
      <c r="B100" s="95"/>
      <c r="C100" s="95"/>
      <c r="D100" s="95"/>
      <c r="E100" s="95"/>
      <c r="F100" s="101"/>
      <c r="G100" s="34"/>
      <c r="H100" s="34"/>
      <c r="I100" s="34"/>
      <c r="J100" s="34"/>
    </row>
    <row r="101" spans="1:10" ht="18.75" customHeight="1" thickBot="1" x14ac:dyDescent="0.3">
      <c r="A101" s="23" t="s">
        <v>0</v>
      </c>
      <c r="B101" s="24" t="s">
        <v>15</v>
      </c>
      <c r="C101" s="24" t="s">
        <v>93</v>
      </c>
      <c r="D101" s="24" t="s">
        <v>1</v>
      </c>
      <c r="E101" s="47" t="s">
        <v>129</v>
      </c>
      <c r="F101" s="21" t="s">
        <v>88</v>
      </c>
      <c r="G101" s="34"/>
      <c r="H101" s="34"/>
      <c r="I101" s="34"/>
      <c r="J101" s="34"/>
    </row>
    <row r="102" spans="1:10" ht="17.25" customHeight="1" thickBot="1" x14ac:dyDescent="0.35">
      <c r="A102" s="15" t="s">
        <v>55</v>
      </c>
      <c r="B102" s="16" t="s">
        <v>3</v>
      </c>
      <c r="C102" s="28">
        <v>0</v>
      </c>
      <c r="D102" s="31" t="s">
        <v>139</v>
      </c>
      <c r="E102" s="31" t="s">
        <v>139</v>
      </c>
      <c r="F102" s="102"/>
      <c r="G102" s="38">
        <v>10</v>
      </c>
      <c r="H102" s="34"/>
      <c r="I102" s="34"/>
      <c r="J102" s="34"/>
    </row>
    <row r="103" spans="1:10" ht="15.75" customHeight="1" thickBot="1" x14ac:dyDescent="0.35">
      <c r="A103" s="17" t="s">
        <v>45</v>
      </c>
      <c r="B103" s="18" t="s">
        <v>3</v>
      </c>
      <c r="C103" s="29">
        <v>0</v>
      </c>
      <c r="D103" s="31" t="s">
        <v>139</v>
      </c>
      <c r="E103" s="32" t="s">
        <v>139</v>
      </c>
      <c r="F103" s="103"/>
      <c r="G103" s="38">
        <v>12.3</v>
      </c>
      <c r="H103" s="34"/>
      <c r="I103" s="34"/>
      <c r="J103" s="34"/>
    </row>
    <row r="104" spans="1:10" ht="15.75" customHeight="1" thickBot="1" x14ac:dyDescent="0.35">
      <c r="A104" s="17" t="s">
        <v>44</v>
      </c>
      <c r="B104" s="18" t="s">
        <v>3</v>
      </c>
      <c r="C104" s="29">
        <v>0</v>
      </c>
      <c r="D104" s="31" t="s">
        <v>139</v>
      </c>
      <c r="E104" s="32" t="s">
        <v>139</v>
      </c>
      <c r="F104" s="103"/>
      <c r="G104" s="38">
        <v>17.5</v>
      </c>
      <c r="H104" s="34"/>
      <c r="I104" s="34"/>
      <c r="J104" s="34"/>
    </row>
    <row r="105" spans="1:10" ht="15.75" customHeight="1" thickBot="1" x14ac:dyDescent="0.35">
      <c r="A105" s="19" t="s">
        <v>43</v>
      </c>
      <c r="B105" s="20" t="s">
        <v>3</v>
      </c>
      <c r="C105" s="30">
        <v>0</v>
      </c>
      <c r="D105" s="31" t="s">
        <v>139</v>
      </c>
      <c r="E105" s="33" t="s">
        <v>139</v>
      </c>
      <c r="F105" s="104"/>
      <c r="G105" s="38">
        <v>25</v>
      </c>
      <c r="H105" s="34"/>
      <c r="I105" s="34"/>
      <c r="J105" s="34"/>
    </row>
    <row r="106" spans="1:10" ht="13.5" customHeight="1" thickBot="1" x14ac:dyDescent="0.3">
      <c r="A106" s="132"/>
      <c r="B106" s="132"/>
      <c r="C106" s="132"/>
      <c r="D106" s="132"/>
      <c r="E106" s="132"/>
      <c r="F106" s="132"/>
      <c r="G106" s="34"/>
      <c r="H106" s="34"/>
      <c r="I106" s="34"/>
      <c r="J106" s="34"/>
    </row>
    <row r="107" spans="1:10" ht="22.5" customHeight="1" thickBot="1" x14ac:dyDescent="0.3">
      <c r="A107" s="94" t="s">
        <v>95</v>
      </c>
      <c r="B107" s="95"/>
      <c r="C107" s="95"/>
      <c r="D107" s="95"/>
      <c r="E107" s="95"/>
      <c r="F107" s="101"/>
      <c r="G107" s="34"/>
      <c r="H107" s="34"/>
      <c r="I107" s="34"/>
      <c r="J107" s="34"/>
    </row>
    <row r="108" spans="1:10" ht="18.75" customHeight="1" thickBot="1" x14ac:dyDescent="0.3">
      <c r="A108" s="23" t="s">
        <v>0</v>
      </c>
      <c r="B108" s="24" t="s">
        <v>137</v>
      </c>
      <c r="C108" s="24" t="s">
        <v>136</v>
      </c>
      <c r="D108" s="24" t="s">
        <v>1</v>
      </c>
      <c r="E108" s="47" t="s">
        <v>129</v>
      </c>
      <c r="F108" s="21" t="s">
        <v>88</v>
      </c>
      <c r="G108" s="34"/>
      <c r="H108" s="34"/>
      <c r="I108" s="34"/>
      <c r="J108" s="34"/>
    </row>
    <row r="109" spans="1:10" ht="17.25" thickBot="1" x14ac:dyDescent="0.35">
      <c r="A109" s="15" t="s">
        <v>161</v>
      </c>
      <c r="B109" s="49">
        <v>1.28</v>
      </c>
      <c r="C109" s="49">
        <f>(2000+D109)/(1000/B109)</f>
        <v>701.31200000000001</v>
      </c>
      <c r="D109" s="69">
        <v>545900</v>
      </c>
      <c r="E109" s="31" t="s">
        <v>139</v>
      </c>
      <c r="F109" s="84"/>
      <c r="G109" s="34">
        <v>7.4239999999999995</v>
      </c>
      <c r="H109" s="34">
        <f t="shared" ref="H109:H121" si="14">G109/11.7</f>
        <v>0.63452991452991447</v>
      </c>
      <c r="I109" s="34">
        <f t="shared" ref="I109:I121" si="15">H109*(D109/1000)</f>
        <v>346.38988034188031</v>
      </c>
      <c r="J109" s="34"/>
    </row>
    <row r="110" spans="1:10" ht="17.25" thickBot="1" x14ac:dyDescent="0.35">
      <c r="A110" s="17" t="s">
        <v>162</v>
      </c>
      <c r="B110" s="50">
        <v>1.66</v>
      </c>
      <c r="C110" s="50">
        <f t="shared" ref="C110:C121" si="16">(2000+D110)/(1000/B110)</f>
        <v>909.5139999999999</v>
      </c>
      <c r="D110" s="69">
        <v>545900</v>
      </c>
      <c r="E110" s="32" t="s">
        <v>139</v>
      </c>
      <c r="F110" s="84"/>
      <c r="G110" s="34">
        <v>9.6280000000000001</v>
      </c>
      <c r="H110" s="34">
        <f t="shared" si="14"/>
        <v>0.82290598290598294</v>
      </c>
      <c r="I110" s="34">
        <f t="shared" si="15"/>
        <v>449.22437606837605</v>
      </c>
      <c r="J110" s="34"/>
    </row>
    <row r="111" spans="1:10" ht="17.25" thickBot="1" x14ac:dyDescent="0.35">
      <c r="A111" s="17" t="s">
        <v>163</v>
      </c>
      <c r="B111" s="50">
        <v>2.39</v>
      </c>
      <c r="C111" s="50">
        <f t="shared" si="16"/>
        <v>1295.1410000000001</v>
      </c>
      <c r="D111" s="69">
        <v>539900</v>
      </c>
      <c r="E111" s="32" t="s">
        <v>139</v>
      </c>
      <c r="F111" s="84"/>
      <c r="G111" s="34">
        <v>13.862</v>
      </c>
      <c r="H111" s="34">
        <f t="shared" si="14"/>
        <v>1.1847863247863248</v>
      </c>
      <c r="I111" s="34">
        <f t="shared" si="15"/>
        <v>639.66613675213671</v>
      </c>
      <c r="J111" s="34"/>
    </row>
    <row r="112" spans="1:10" ht="17.25" thickBot="1" x14ac:dyDescent="0.35">
      <c r="A112" s="17" t="s">
        <v>164</v>
      </c>
      <c r="B112" s="50">
        <v>3.09</v>
      </c>
      <c r="C112" s="50">
        <f t="shared" si="16"/>
        <v>1674.471</v>
      </c>
      <c r="D112" s="69">
        <v>539900</v>
      </c>
      <c r="E112" s="33" t="s">
        <v>139</v>
      </c>
      <c r="F112" s="84"/>
      <c r="G112" s="34">
        <v>17.921999999999997</v>
      </c>
      <c r="H112" s="34">
        <f t="shared" si="14"/>
        <v>1.5317948717948717</v>
      </c>
      <c r="I112" s="34">
        <f t="shared" si="15"/>
        <v>827.01605128205119</v>
      </c>
      <c r="J112" s="34"/>
    </row>
    <row r="113" spans="1:10" ht="17.25" thickBot="1" x14ac:dyDescent="0.35">
      <c r="A113" s="17" t="s">
        <v>165</v>
      </c>
      <c r="B113" s="50">
        <v>3.84</v>
      </c>
      <c r="C113" s="50">
        <f t="shared" si="16"/>
        <v>2080.8959999999997</v>
      </c>
      <c r="D113" s="69">
        <v>539900</v>
      </c>
      <c r="E113" s="33" t="s">
        <v>139</v>
      </c>
      <c r="F113" s="84"/>
      <c r="G113" s="34">
        <v>38.4</v>
      </c>
      <c r="H113" s="34">
        <f t="shared" si="14"/>
        <v>3.2820512820512819</v>
      </c>
      <c r="I113" s="34">
        <f t="shared" si="15"/>
        <v>1771.979487179487</v>
      </c>
      <c r="J113" s="34"/>
    </row>
    <row r="114" spans="1:10" ht="17.25" thickBot="1" x14ac:dyDescent="0.35">
      <c r="A114" s="17" t="s">
        <v>166</v>
      </c>
      <c r="B114" s="50">
        <v>4.88</v>
      </c>
      <c r="C114" s="50">
        <f t="shared" si="16"/>
        <v>2644.4719999999998</v>
      </c>
      <c r="D114" s="69">
        <v>539900</v>
      </c>
      <c r="E114" s="33" t="s">
        <v>139</v>
      </c>
      <c r="F114" s="84"/>
      <c r="G114" s="34">
        <v>48.8</v>
      </c>
      <c r="H114" s="34">
        <f t="shared" si="14"/>
        <v>4.1709401709401712</v>
      </c>
      <c r="I114" s="34">
        <f t="shared" si="15"/>
        <v>2251.8905982905985</v>
      </c>
      <c r="J114" s="34"/>
    </row>
    <row r="115" spans="1:10" ht="17.25" thickBot="1" x14ac:dyDescent="0.35">
      <c r="A115" s="17" t="s">
        <v>167</v>
      </c>
      <c r="B115" s="50">
        <v>6.26</v>
      </c>
      <c r="C115" s="50">
        <f t="shared" si="16"/>
        <v>3392.2939999999999</v>
      </c>
      <c r="D115" s="69">
        <v>539900</v>
      </c>
      <c r="E115" s="33" t="s">
        <v>139</v>
      </c>
      <c r="F115" s="84"/>
      <c r="G115" s="34">
        <v>62.599999999999994</v>
      </c>
      <c r="H115" s="34">
        <f t="shared" si="14"/>
        <v>5.3504273504273501</v>
      </c>
      <c r="I115" s="34">
        <f t="shared" si="15"/>
        <v>2888.6957264957264</v>
      </c>
      <c r="J115" s="34"/>
    </row>
    <row r="116" spans="1:10" ht="17.25" thickBot="1" x14ac:dyDescent="0.35">
      <c r="A116" s="17" t="s">
        <v>168</v>
      </c>
      <c r="B116" s="50">
        <v>8.34</v>
      </c>
      <c r="C116" s="50">
        <f t="shared" si="16"/>
        <v>4519.4459999999999</v>
      </c>
      <c r="D116" s="69">
        <v>539900</v>
      </c>
      <c r="E116" s="33" t="s">
        <v>139</v>
      </c>
      <c r="F116" s="84"/>
      <c r="G116" s="34">
        <v>83.4</v>
      </c>
      <c r="H116" s="34">
        <f t="shared" si="14"/>
        <v>7.1282051282051295</v>
      </c>
      <c r="I116" s="34">
        <f t="shared" si="15"/>
        <v>3848.5179487179494</v>
      </c>
      <c r="J116" s="34"/>
    </row>
    <row r="117" spans="1:10" ht="17.25" thickBot="1" x14ac:dyDescent="0.35">
      <c r="A117" s="17" t="s">
        <v>169</v>
      </c>
      <c r="B117" s="50">
        <v>10.26</v>
      </c>
      <c r="C117" s="50">
        <f t="shared" si="16"/>
        <v>5559.8940000000002</v>
      </c>
      <c r="D117" s="69">
        <v>539900</v>
      </c>
      <c r="E117" s="33" t="s">
        <v>139</v>
      </c>
      <c r="F117" s="84"/>
      <c r="G117" s="34">
        <v>120.04199999999999</v>
      </c>
      <c r="H117" s="34">
        <f t="shared" si="14"/>
        <v>10.26</v>
      </c>
      <c r="I117" s="34">
        <f t="shared" si="15"/>
        <v>5539.3739999999998</v>
      </c>
      <c r="J117" s="34"/>
    </row>
    <row r="118" spans="1:10" ht="17.25" thickBot="1" x14ac:dyDescent="0.35">
      <c r="A118" s="17" t="s">
        <v>170</v>
      </c>
      <c r="B118" s="50">
        <v>11.2</v>
      </c>
      <c r="C118" s="50">
        <f t="shared" si="16"/>
        <v>6069.28</v>
      </c>
      <c r="D118" s="69">
        <v>539900</v>
      </c>
      <c r="E118" s="33" t="s">
        <v>139</v>
      </c>
      <c r="F118" s="84"/>
      <c r="G118" s="34">
        <v>132.21</v>
      </c>
      <c r="H118" s="34">
        <f t="shared" si="14"/>
        <v>11.3</v>
      </c>
      <c r="I118" s="34">
        <f t="shared" si="15"/>
        <v>6100.87</v>
      </c>
      <c r="J118" s="34"/>
    </row>
    <row r="119" spans="1:10" ht="17.25" thickBot="1" x14ac:dyDescent="0.35">
      <c r="A119" s="17" t="s">
        <v>171</v>
      </c>
      <c r="B119" s="29">
        <v>13.4</v>
      </c>
      <c r="C119" s="50">
        <f t="shared" si="16"/>
        <v>7462.46</v>
      </c>
      <c r="D119" s="69">
        <v>554900</v>
      </c>
      <c r="E119" s="33" t="s">
        <v>139</v>
      </c>
      <c r="F119" s="84"/>
      <c r="G119" s="34">
        <v>156.78</v>
      </c>
      <c r="H119" s="34">
        <f t="shared" si="14"/>
        <v>13.4</v>
      </c>
      <c r="I119" s="34">
        <f t="shared" si="15"/>
        <v>7435.66</v>
      </c>
      <c r="J119" s="34"/>
    </row>
    <row r="120" spans="1:10" ht="17.25" thickBot="1" x14ac:dyDescent="0.35">
      <c r="A120" s="17" t="s">
        <v>172</v>
      </c>
      <c r="B120" s="50">
        <v>17.190000000000001</v>
      </c>
      <c r="C120" s="50">
        <f t="shared" si="16"/>
        <v>9573.1110000000008</v>
      </c>
      <c r="D120" s="69">
        <v>554900</v>
      </c>
      <c r="E120" s="33" t="s">
        <v>139</v>
      </c>
      <c r="F120" s="84"/>
      <c r="G120" s="34">
        <v>201.12299999999999</v>
      </c>
      <c r="H120" s="34">
        <f t="shared" si="14"/>
        <v>17.190000000000001</v>
      </c>
      <c r="I120" s="34">
        <f t="shared" si="15"/>
        <v>9538.7309999999998</v>
      </c>
      <c r="J120" s="34"/>
    </row>
    <row r="121" spans="1:10" ht="17.25" thickBot="1" x14ac:dyDescent="0.35">
      <c r="A121" s="19" t="s">
        <v>173</v>
      </c>
      <c r="B121" s="30">
        <v>31.6</v>
      </c>
      <c r="C121" s="51">
        <f t="shared" si="16"/>
        <v>18388.04</v>
      </c>
      <c r="D121" s="69">
        <v>579900</v>
      </c>
      <c r="E121" s="33" t="s">
        <v>139</v>
      </c>
      <c r="F121" s="85"/>
      <c r="G121" s="34">
        <v>369.71999999999997</v>
      </c>
      <c r="H121" s="34">
        <f t="shared" si="14"/>
        <v>31.599999999999998</v>
      </c>
      <c r="I121" s="34">
        <f t="shared" si="15"/>
        <v>18324.839999999997</v>
      </c>
      <c r="J121" s="34"/>
    </row>
    <row r="122" spans="1:10" ht="23.25" customHeight="1" thickBot="1" x14ac:dyDescent="0.35">
      <c r="A122" s="98"/>
      <c r="B122" s="98"/>
      <c r="C122" s="98"/>
      <c r="D122" s="98"/>
      <c r="E122" s="98"/>
      <c r="F122" s="98"/>
    </row>
    <row r="123" spans="1:10" ht="23.25" customHeight="1" thickBot="1" x14ac:dyDescent="0.3">
      <c r="A123" s="94" t="s">
        <v>96</v>
      </c>
      <c r="B123" s="95"/>
      <c r="C123" s="95"/>
      <c r="D123" s="95"/>
      <c r="E123" s="95"/>
      <c r="F123" s="101"/>
      <c r="G123" s="34"/>
      <c r="H123" s="34"/>
      <c r="I123" s="34"/>
      <c r="J123" s="34"/>
    </row>
    <row r="124" spans="1:10" ht="18.75" customHeight="1" thickBot="1" x14ac:dyDescent="0.3">
      <c r="A124" s="23" t="s">
        <v>0</v>
      </c>
      <c r="B124" s="24" t="s">
        <v>15</v>
      </c>
      <c r="C124" s="24" t="s">
        <v>123</v>
      </c>
      <c r="D124" s="24" t="s">
        <v>1</v>
      </c>
      <c r="E124" s="47" t="s">
        <v>129</v>
      </c>
      <c r="F124" s="25" t="s">
        <v>88</v>
      </c>
      <c r="G124" s="34"/>
      <c r="H124" s="34"/>
      <c r="I124" s="34"/>
      <c r="J124" s="34"/>
    </row>
    <row r="125" spans="1:10" ht="17.25" thickBot="1" x14ac:dyDescent="0.35">
      <c r="A125" s="15" t="s">
        <v>47</v>
      </c>
      <c r="B125" s="16" t="s">
        <v>124</v>
      </c>
      <c r="C125" s="28">
        <v>0</v>
      </c>
      <c r="D125" s="31" t="s">
        <v>138</v>
      </c>
      <c r="E125" s="70" t="s">
        <v>139</v>
      </c>
      <c r="F125" s="107"/>
      <c r="G125" s="39">
        <v>1.4</v>
      </c>
      <c r="H125" s="34">
        <f t="shared" ref="H125:H134" si="17">G125/11.7</f>
        <v>0.11965811965811966</v>
      </c>
      <c r="I125" s="34" t="e">
        <f t="shared" ref="I125:I134" si="18">H125*(D125/1000)</f>
        <v>#VALUE!</v>
      </c>
      <c r="J125" s="34"/>
    </row>
    <row r="126" spans="1:10" ht="17.25" thickBot="1" x14ac:dyDescent="0.35">
      <c r="A126" s="17" t="s">
        <v>48</v>
      </c>
      <c r="B126" s="18" t="s">
        <v>125</v>
      </c>
      <c r="C126" s="29">
        <v>0</v>
      </c>
      <c r="D126" s="31" t="s">
        <v>138</v>
      </c>
      <c r="E126" s="71" t="s">
        <v>139</v>
      </c>
      <c r="F126" s="84"/>
      <c r="G126" s="40">
        <v>1.8</v>
      </c>
      <c r="H126" s="34">
        <f t="shared" si="17"/>
        <v>0.15384615384615385</v>
      </c>
      <c r="I126" s="34" t="e">
        <f t="shared" si="18"/>
        <v>#VALUE!</v>
      </c>
      <c r="J126" s="34"/>
    </row>
    <row r="127" spans="1:10" ht="17.25" thickBot="1" x14ac:dyDescent="0.35">
      <c r="A127" s="17" t="s">
        <v>49</v>
      </c>
      <c r="B127" s="18" t="s">
        <v>125</v>
      </c>
      <c r="C127" s="29">
        <v>0</v>
      </c>
      <c r="D127" s="31" t="s">
        <v>138</v>
      </c>
      <c r="E127" s="71" t="s">
        <v>139</v>
      </c>
      <c r="F127" s="84"/>
      <c r="G127" s="40">
        <v>2.6</v>
      </c>
      <c r="H127" s="34">
        <f t="shared" si="17"/>
        <v>0.22222222222222224</v>
      </c>
      <c r="I127" s="34" t="e">
        <f t="shared" si="18"/>
        <v>#VALUE!</v>
      </c>
      <c r="J127" s="34"/>
    </row>
    <row r="128" spans="1:10" ht="17.25" thickBot="1" x14ac:dyDescent="0.35">
      <c r="A128" s="17" t="s">
        <v>50</v>
      </c>
      <c r="B128" s="18" t="s">
        <v>125</v>
      </c>
      <c r="C128" s="29">
        <v>0</v>
      </c>
      <c r="D128" s="31" t="s">
        <v>138</v>
      </c>
      <c r="E128" s="71" t="s">
        <v>139</v>
      </c>
      <c r="F128" s="84"/>
      <c r="G128" s="40">
        <v>3.3</v>
      </c>
      <c r="H128" s="34">
        <f t="shared" si="17"/>
        <v>0.28205128205128205</v>
      </c>
      <c r="I128" s="34" t="e">
        <f t="shared" si="18"/>
        <v>#VALUE!</v>
      </c>
      <c r="J128" s="34"/>
    </row>
    <row r="129" spans="1:10" ht="17.25" thickBot="1" x14ac:dyDescent="0.35">
      <c r="A129" s="17" t="s">
        <v>51</v>
      </c>
      <c r="B129" s="18" t="s">
        <v>125</v>
      </c>
      <c r="C129" s="29">
        <v>0</v>
      </c>
      <c r="D129" s="31" t="s">
        <v>138</v>
      </c>
      <c r="E129" s="71" t="s">
        <v>139</v>
      </c>
      <c r="F129" s="84"/>
      <c r="G129" s="40">
        <v>4.2</v>
      </c>
      <c r="H129" s="34">
        <f t="shared" si="17"/>
        <v>0.35897435897435903</v>
      </c>
      <c r="I129" s="34" t="e">
        <f t="shared" si="18"/>
        <v>#VALUE!</v>
      </c>
      <c r="J129" s="34"/>
    </row>
    <row r="130" spans="1:10" ht="17.25" thickBot="1" x14ac:dyDescent="0.35">
      <c r="A130" s="17" t="s">
        <v>52</v>
      </c>
      <c r="B130" s="18" t="s">
        <v>125</v>
      </c>
      <c r="C130" s="29">
        <v>0</v>
      </c>
      <c r="D130" s="31" t="s">
        <v>138</v>
      </c>
      <c r="E130" s="71" t="s">
        <v>139</v>
      </c>
      <c r="F130" s="84"/>
      <c r="G130" s="40">
        <v>4.9000000000000004</v>
      </c>
      <c r="H130" s="34">
        <f t="shared" si="17"/>
        <v>0.41880341880341887</v>
      </c>
      <c r="I130" s="34" t="e">
        <f t="shared" si="18"/>
        <v>#VALUE!</v>
      </c>
      <c r="J130" s="34"/>
    </row>
    <row r="131" spans="1:10" ht="17.25" thickBot="1" x14ac:dyDescent="0.35">
      <c r="A131" s="17" t="s">
        <v>53</v>
      </c>
      <c r="B131" s="18" t="s">
        <v>125</v>
      </c>
      <c r="C131" s="29">
        <v>0</v>
      </c>
      <c r="D131" s="31" t="s">
        <v>138</v>
      </c>
      <c r="E131" s="71" t="s">
        <v>139</v>
      </c>
      <c r="F131" s="84"/>
      <c r="G131" s="40">
        <v>6.6</v>
      </c>
      <c r="H131" s="34">
        <f t="shared" si="17"/>
        <v>0.5641025641025641</v>
      </c>
      <c r="I131" s="34" t="e">
        <f t="shared" si="18"/>
        <v>#VALUE!</v>
      </c>
      <c r="J131" s="34"/>
    </row>
    <row r="132" spans="1:10" ht="17.25" thickBot="1" x14ac:dyDescent="0.35">
      <c r="A132" s="17" t="s">
        <v>54</v>
      </c>
      <c r="B132" s="18" t="s">
        <v>125</v>
      </c>
      <c r="C132" s="29">
        <v>0</v>
      </c>
      <c r="D132" s="31" t="s">
        <v>138</v>
      </c>
      <c r="E132" s="71" t="s">
        <v>139</v>
      </c>
      <c r="F132" s="84"/>
      <c r="G132" s="41">
        <v>7.8</v>
      </c>
      <c r="H132" s="34">
        <f t="shared" si="17"/>
        <v>0.66666666666666674</v>
      </c>
      <c r="I132" s="34" t="e">
        <f t="shared" si="18"/>
        <v>#VALUE!</v>
      </c>
      <c r="J132" s="34"/>
    </row>
    <row r="133" spans="1:10" ht="17.25" thickBot="1" x14ac:dyDescent="0.35">
      <c r="A133" s="17" t="s">
        <v>69</v>
      </c>
      <c r="B133" s="18" t="s">
        <v>125</v>
      </c>
      <c r="C133" s="29">
        <v>0</v>
      </c>
      <c r="D133" s="31" t="s">
        <v>138</v>
      </c>
      <c r="E133" s="71" t="s">
        <v>139</v>
      </c>
      <c r="F133" s="84"/>
      <c r="G133" s="40">
        <v>9.3000000000000007</v>
      </c>
      <c r="H133" s="34">
        <f t="shared" si="17"/>
        <v>0.79487179487179493</v>
      </c>
      <c r="I133" s="34" t="e">
        <f t="shared" si="18"/>
        <v>#VALUE!</v>
      </c>
      <c r="J133" s="34"/>
    </row>
    <row r="134" spans="1:10" ht="17.25" thickBot="1" x14ac:dyDescent="0.35">
      <c r="A134" s="19" t="s">
        <v>70</v>
      </c>
      <c r="B134" s="20" t="s">
        <v>125</v>
      </c>
      <c r="C134" s="30">
        <v>0</v>
      </c>
      <c r="D134" s="31" t="s">
        <v>138</v>
      </c>
      <c r="E134" s="72" t="s">
        <v>139</v>
      </c>
      <c r="F134" s="85"/>
      <c r="G134" s="42">
        <v>15.8</v>
      </c>
      <c r="H134" s="34">
        <f t="shared" si="17"/>
        <v>1.3504273504273505</v>
      </c>
      <c r="I134" s="34" t="e">
        <f t="shared" si="18"/>
        <v>#VALUE!</v>
      </c>
      <c r="J134" s="34"/>
    </row>
    <row r="135" spans="1:10" ht="13.5" customHeight="1" thickBot="1" x14ac:dyDescent="0.3">
      <c r="A135" s="7"/>
      <c r="B135" s="7"/>
      <c r="C135" s="7"/>
      <c r="D135" s="7"/>
      <c r="E135" s="7"/>
      <c r="G135" s="34"/>
      <c r="H135" s="34"/>
      <c r="I135" s="34"/>
      <c r="J135" s="34"/>
    </row>
    <row r="136" spans="1:10" ht="24.75" customHeight="1" thickBot="1" x14ac:dyDescent="0.3">
      <c r="A136" s="94" t="s">
        <v>97</v>
      </c>
      <c r="B136" s="95"/>
      <c r="C136" s="95"/>
      <c r="D136" s="95"/>
      <c r="E136" s="95"/>
      <c r="F136" s="101"/>
      <c r="G136" s="34"/>
      <c r="H136" s="34"/>
      <c r="I136" s="34"/>
      <c r="J136" s="34"/>
    </row>
    <row r="137" spans="1:10" ht="18.75" customHeight="1" thickBot="1" x14ac:dyDescent="0.3">
      <c r="A137" s="23" t="s">
        <v>0</v>
      </c>
      <c r="B137" s="24" t="s">
        <v>15</v>
      </c>
      <c r="C137" s="24" t="s">
        <v>93</v>
      </c>
      <c r="D137" s="24" t="s">
        <v>1</v>
      </c>
      <c r="E137" s="47" t="s">
        <v>129</v>
      </c>
      <c r="F137" s="21" t="s">
        <v>88</v>
      </c>
      <c r="G137" s="34"/>
      <c r="H137" s="34"/>
      <c r="I137" s="34"/>
      <c r="J137" s="34"/>
    </row>
    <row r="138" spans="1:10" ht="15.75" customHeight="1" x14ac:dyDescent="0.3">
      <c r="A138" s="15" t="s">
        <v>131</v>
      </c>
      <c r="B138" s="16">
        <v>6</v>
      </c>
      <c r="C138" s="28">
        <f t="shared" ref="C138:C160" si="19">G138*(D138/1000)</f>
        <v>469.60399999999998</v>
      </c>
      <c r="D138" s="69">
        <v>617900</v>
      </c>
      <c r="E138" s="69">
        <v>612900</v>
      </c>
      <c r="F138" s="107"/>
      <c r="G138" s="34">
        <v>0.76</v>
      </c>
      <c r="H138" s="34">
        <f>G138/11.7</f>
        <v>6.4957264957264962E-2</v>
      </c>
      <c r="I138" s="34">
        <f t="shared" ref="I138:I160" si="20">H138*(D138/1000)</f>
        <v>40.137094017094022</v>
      </c>
      <c r="J138" s="34"/>
    </row>
    <row r="139" spans="1:10" ht="16.5" customHeight="1" x14ac:dyDescent="0.3">
      <c r="A139" s="17" t="s">
        <v>75</v>
      </c>
      <c r="B139" s="18">
        <v>6</v>
      </c>
      <c r="C139" s="29">
        <f t="shared" si="19"/>
        <v>3587.3999999999996</v>
      </c>
      <c r="D139" s="61">
        <v>597900</v>
      </c>
      <c r="E139" s="61">
        <v>592900</v>
      </c>
      <c r="F139" s="84"/>
      <c r="G139" s="34">
        <v>6</v>
      </c>
      <c r="H139" s="34">
        <f t="shared" ref="H139:H160" si="21">G139/11.7</f>
        <v>0.51282051282051289</v>
      </c>
      <c r="I139" s="34">
        <f t="shared" si="20"/>
        <v>306.61538461538464</v>
      </c>
      <c r="J139" s="34"/>
    </row>
    <row r="140" spans="1:10" ht="16.5" customHeight="1" x14ac:dyDescent="0.3">
      <c r="A140" s="17" t="s">
        <v>76</v>
      </c>
      <c r="B140" s="18">
        <v>6</v>
      </c>
      <c r="C140" s="29">
        <f t="shared" si="19"/>
        <v>4236.75</v>
      </c>
      <c r="D140" s="61">
        <v>564900</v>
      </c>
      <c r="E140" s="61">
        <v>559900</v>
      </c>
      <c r="F140" s="84"/>
      <c r="G140" s="34">
        <v>7.5</v>
      </c>
      <c r="H140" s="34">
        <f t="shared" si="21"/>
        <v>0.64102564102564108</v>
      </c>
      <c r="I140" s="34">
        <f t="shared" si="20"/>
        <v>362.11538461538464</v>
      </c>
      <c r="J140" s="34"/>
    </row>
    <row r="141" spans="1:10" ht="16.5" customHeight="1" x14ac:dyDescent="0.3">
      <c r="A141" s="17" t="s">
        <v>77</v>
      </c>
      <c r="B141" s="18">
        <v>6</v>
      </c>
      <c r="C141" s="29">
        <f t="shared" si="19"/>
        <v>5084.0999999999995</v>
      </c>
      <c r="D141" s="61">
        <v>564900</v>
      </c>
      <c r="E141" s="61">
        <v>559900</v>
      </c>
      <c r="F141" s="84"/>
      <c r="G141" s="34">
        <v>9</v>
      </c>
      <c r="H141" s="34">
        <f t="shared" si="21"/>
        <v>0.76923076923076927</v>
      </c>
      <c r="I141" s="34">
        <f t="shared" si="20"/>
        <v>434.53846153846155</v>
      </c>
      <c r="J141" s="34"/>
    </row>
    <row r="142" spans="1:10" ht="16.5" customHeight="1" x14ac:dyDescent="0.3">
      <c r="A142" s="17" t="s">
        <v>78</v>
      </c>
      <c r="B142" s="18">
        <v>6</v>
      </c>
      <c r="C142" s="29">
        <f t="shared" si="19"/>
        <v>5253.5700000000006</v>
      </c>
      <c r="D142" s="61">
        <v>564900</v>
      </c>
      <c r="E142" s="61">
        <v>559900</v>
      </c>
      <c r="F142" s="84"/>
      <c r="G142" s="34">
        <v>9.3000000000000007</v>
      </c>
      <c r="H142" s="34">
        <f t="shared" si="21"/>
        <v>0.79487179487179493</v>
      </c>
      <c r="I142" s="34">
        <f t="shared" si="20"/>
        <v>449.02307692307693</v>
      </c>
      <c r="J142" s="34"/>
    </row>
    <row r="143" spans="1:10" ht="16.5" customHeight="1" x14ac:dyDescent="0.3">
      <c r="A143" s="17" t="s">
        <v>79</v>
      </c>
      <c r="B143" s="18">
        <v>6</v>
      </c>
      <c r="C143" s="29">
        <f t="shared" si="19"/>
        <v>8361.81</v>
      </c>
      <c r="D143" s="61">
        <v>525900</v>
      </c>
      <c r="E143" s="61">
        <v>520900</v>
      </c>
      <c r="F143" s="84"/>
      <c r="G143" s="34">
        <v>15.899999999999999</v>
      </c>
      <c r="H143" s="34">
        <f t="shared" si="21"/>
        <v>1.358974358974359</v>
      </c>
      <c r="I143" s="34">
        <f t="shared" si="20"/>
        <v>714.68461538461543</v>
      </c>
      <c r="J143" s="34"/>
    </row>
    <row r="144" spans="1:10" ht="16.5" customHeight="1" x14ac:dyDescent="0.3">
      <c r="A144" s="17" t="s">
        <v>80</v>
      </c>
      <c r="B144" s="18">
        <v>6</v>
      </c>
      <c r="C144" s="29">
        <f t="shared" si="19"/>
        <v>6439.8599999999988</v>
      </c>
      <c r="D144" s="61">
        <v>564900</v>
      </c>
      <c r="E144" s="61">
        <v>559900</v>
      </c>
      <c r="F144" s="84"/>
      <c r="G144" s="34">
        <v>11.399999999999999</v>
      </c>
      <c r="H144" s="34">
        <f t="shared" si="21"/>
        <v>0.97435897435897434</v>
      </c>
      <c r="I144" s="34">
        <f t="shared" si="20"/>
        <v>550.4153846153846</v>
      </c>
      <c r="J144" s="34"/>
    </row>
    <row r="145" spans="1:10" ht="16.5" customHeight="1" x14ac:dyDescent="0.3">
      <c r="A145" s="17" t="s">
        <v>132</v>
      </c>
      <c r="B145" s="18">
        <v>6</v>
      </c>
      <c r="C145" s="29">
        <f t="shared" si="19"/>
        <v>8304.0299999999988</v>
      </c>
      <c r="D145" s="61">
        <v>564900</v>
      </c>
      <c r="E145" s="61">
        <v>559900</v>
      </c>
      <c r="F145" s="84"/>
      <c r="G145" s="34">
        <v>14.7</v>
      </c>
      <c r="H145" s="34">
        <f t="shared" si="21"/>
        <v>1.2564102564102564</v>
      </c>
      <c r="I145" s="34">
        <f t="shared" si="20"/>
        <v>709.74615384615379</v>
      </c>
      <c r="J145" s="34"/>
    </row>
    <row r="146" spans="1:10" ht="16.5" customHeight="1" x14ac:dyDescent="0.3">
      <c r="A146" s="17" t="s">
        <v>81</v>
      </c>
      <c r="B146" s="18">
        <v>6</v>
      </c>
      <c r="C146" s="29">
        <f t="shared" si="19"/>
        <v>10255.049999999999</v>
      </c>
      <c r="D146" s="61">
        <v>525900</v>
      </c>
      <c r="E146" s="61">
        <v>520900</v>
      </c>
      <c r="F146" s="84"/>
      <c r="G146" s="34">
        <v>19.5</v>
      </c>
      <c r="H146" s="34">
        <f t="shared" si="21"/>
        <v>1.6666666666666667</v>
      </c>
      <c r="I146" s="34">
        <f t="shared" si="20"/>
        <v>876.5</v>
      </c>
      <c r="J146" s="34"/>
    </row>
    <row r="147" spans="1:10" ht="16.5" customHeight="1" x14ac:dyDescent="0.3">
      <c r="A147" s="17" t="s">
        <v>82</v>
      </c>
      <c r="B147" s="18">
        <v>6</v>
      </c>
      <c r="C147" s="29">
        <f t="shared" si="19"/>
        <v>10412.819999999998</v>
      </c>
      <c r="D147" s="61">
        <v>525900</v>
      </c>
      <c r="E147" s="61">
        <v>520900</v>
      </c>
      <c r="F147" s="84"/>
      <c r="G147" s="34">
        <v>19.799999999999997</v>
      </c>
      <c r="H147" s="34">
        <f t="shared" si="21"/>
        <v>1.6923076923076921</v>
      </c>
      <c r="I147" s="34">
        <f t="shared" si="20"/>
        <v>889.98461538461527</v>
      </c>
      <c r="J147" s="34"/>
    </row>
    <row r="148" spans="1:10" ht="16.5" customHeight="1" x14ac:dyDescent="0.3">
      <c r="A148" s="17" t="s">
        <v>180</v>
      </c>
      <c r="B148" s="18">
        <v>6</v>
      </c>
      <c r="C148" s="29">
        <v>7308</v>
      </c>
      <c r="D148" s="61">
        <v>520900</v>
      </c>
      <c r="E148" s="61">
        <v>515900</v>
      </c>
      <c r="F148" s="84"/>
      <c r="G148" s="34"/>
      <c r="H148" s="34"/>
      <c r="I148" s="34"/>
      <c r="J148" s="34"/>
    </row>
    <row r="149" spans="1:10" ht="16.5" customHeight="1" x14ac:dyDescent="0.3">
      <c r="A149" s="17" t="s">
        <v>83</v>
      </c>
      <c r="B149" s="18">
        <v>6</v>
      </c>
      <c r="C149" s="29">
        <f t="shared" si="19"/>
        <v>12242.951999999999</v>
      </c>
      <c r="D149" s="61">
        <v>525900</v>
      </c>
      <c r="E149" s="61">
        <v>520900</v>
      </c>
      <c r="F149" s="84"/>
      <c r="G149" s="34">
        <v>23.28</v>
      </c>
      <c r="H149" s="34">
        <f t="shared" si="21"/>
        <v>1.98974358974359</v>
      </c>
      <c r="I149" s="34">
        <f t="shared" si="20"/>
        <v>1046.406153846154</v>
      </c>
      <c r="J149" s="34"/>
    </row>
    <row r="150" spans="1:10" ht="16.5" customHeight="1" x14ac:dyDescent="0.3">
      <c r="A150" s="17" t="s">
        <v>84</v>
      </c>
      <c r="B150" s="18">
        <v>6</v>
      </c>
      <c r="C150" s="29">
        <f t="shared" si="19"/>
        <v>12937.139999999998</v>
      </c>
      <c r="D150" s="61">
        <v>525900</v>
      </c>
      <c r="E150" s="61">
        <v>520900</v>
      </c>
      <c r="F150" s="84"/>
      <c r="G150" s="34">
        <v>24.599999999999998</v>
      </c>
      <c r="H150" s="34">
        <f t="shared" si="21"/>
        <v>2.1025641025641026</v>
      </c>
      <c r="I150" s="34">
        <f t="shared" si="20"/>
        <v>1105.7384615384615</v>
      </c>
      <c r="J150" s="34"/>
    </row>
    <row r="151" spans="1:10" ht="16.5" customHeight="1" x14ac:dyDescent="0.3">
      <c r="A151" s="17" t="s">
        <v>85</v>
      </c>
      <c r="B151" s="18">
        <v>6</v>
      </c>
      <c r="C151" s="29">
        <f>G151*(D151/1000)</f>
        <v>24284.357999999997</v>
      </c>
      <c r="D151" s="61">
        <v>520900</v>
      </c>
      <c r="E151" s="61">
        <v>515900</v>
      </c>
      <c r="F151" s="84"/>
      <c r="G151" s="34">
        <v>46.62</v>
      </c>
      <c r="H151" s="34">
        <f t="shared" si="21"/>
        <v>3.9846153846153847</v>
      </c>
      <c r="I151" s="34">
        <f t="shared" si="20"/>
        <v>2075.5861538461536</v>
      </c>
      <c r="J151" s="34"/>
    </row>
    <row r="152" spans="1:10" ht="16.5" customHeight="1" x14ac:dyDescent="0.3">
      <c r="A152" s="17" t="s">
        <v>178</v>
      </c>
      <c r="B152" s="18">
        <v>12</v>
      </c>
      <c r="C152" s="29">
        <v>30600</v>
      </c>
      <c r="D152" s="61">
        <v>535900</v>
      </c>
      <c r="E152" s="61">
        <v>530900</v>
      </c>
      <c r="F152" s="84"/>
      <c r="G152" s="34"/>
      <c r="H152" s="34"/>
      <c r="I152" s="34"/>
      <c r="J152" s="34"/>
    </row>
    <row r="153" spans="1:10" ht="16.5" customHeight="1" x14ac:dyDescent="0.3">
      <c r="A153" s="17" t="s">
        <v>179</v>
      </c>
      <c r="B153" s="18">
        <v>12</v>
      </c>
      <c r="C153" s="29">
        <v>37520</v>
      </c>
      <c r="D153" s="61">
        <v>535900</v>
      </c>
      <c r="E153" s="61">
        <v>530900</v>
      </c>
      <c r="F153" s="84"/>
      <c r="G153" s="34"/>
      <c r="H153" s="34"/>
      <c r="I153" s="34"/>
      <c r="J153" s="34"/>
    </row>
    <row r="154" spans="1:10" ht="16.5" customHeight="1" x14ac:dyDescent="0.3">
      <c r="A154" s="17" t="s">
        <v>71</v>
      </c>
      <c r="B154" s="18">
        <v>6</v>
      </c>
      <c r="C154" s="29">
        <f t="shared" si="19"/>
        <v>40192.5</v>
      </c>
      <c r="D154" s="61">
        <v>535900</v>
      </c>
      <c r="E154" s="61">
        <v>530900</v>
      </c>
      <c r="F154" s="84"/>
      <c r="G154" s="34">
        <v>75</v>
      </c>
      <c r="H154" s="34">
        <f t="shared" si="21"/>
        <v>6.4102564102564106</v>
      </c>
      <c r="I154" s="34">
        <f t="shared" si="20"/>
        <v>3435.2564102564102</v>
      </c>
      <c r="J154" s="34"/>
    </row>
    <row r="155" spans="1:10" ht="16.5" customHeight="1" x14ac:dyDescent="0.3">
      <c r="A155" s="17" t="s">
        <v>130</v>
      </c>
      <c r="B155" s="18">
        <v>12</v>
      </c>
      <c r="C155" s="29">
        <f t="shared" si="19"/>
        <v>120899.04000000001</v>
      </c>
      <c r="D155" s="61">
        <v>535900</v>
      </c>
      <c r="E155" s="61">
        <v>530900</v>
      </c>
      <c r="F155" s="84"/>
      <c r="G155" s="34">
        <v>225.60000000000002</v>
      </c>
      <c r="H155" s="34">
        <f t="shared" si="21"/>
        <v>19.282051282051285</v>
      </c>
      <c r="I155" s="34">
        <f t="shared" si="20"/>
        <v>10333.251282051284</v>
      </c>
      <c r="J155" s="34"/>
    </row>
    <row r="156" spans="1:10" ht="16.5" customHeight="1" x14ac:dyDescent="0.3">
      <c r="A156" s="17" t="s">
        <v>72</v>
      </c>
      <c r="B156" s="18">
        <v>12</v>
      </c>
      <c r="C156" s="29">
        <f t="shared" si="19"/>
        <v>114468.24</v>
      </c>
      <c r="D156" s="61">
        <v>535900</v>
      </c>
      <c r="E156" s="61">
        <v>530900</v>
      </c>
      <c r="F156" s="84"/>
      <c r="G156" s="34">
        <v>213.60000000000002</v>
      </c>
      <c r="H156" s="34">
        <f t="shared" si="21"/>
        <v>18.256410256410259</v>
      </c>
      <c r="I156" s="34">
        <f t="shared" si="20"/>
        <v>9783.6102564102566</v>
      </c>
      <c r="J156" s="34"/>
    </row>
    <row r="157" spans="1:10" ht="16.5" customHeight="1" x14ac:dyDescent="0.3">
      <c r="A157" s="17" t="s">
        <v>133</v>
      </c>
      <c r="B157" s="18">
        <v>12</v>
      </c>
      <c r="C157" s="29">
        <f t="shared" si="19"/>
        <v>123257</v>
      </c>
      <c r="D157" s="61">
        <v>535900</v>
      </c>
      <c r="E157" s="61">
        <v>530900</v>
      </c>
      <c r="F157" s="84"/>
      <c r="G157" s="34">
        <v>230</v>
      </c>
      <c r="H157" s="34">
        <f t="shared" si="21"/>
        <v>19.658119658119659</v>
      </c>
      <c r="I157" s="34">
        <f t="shared" si="20"/>
        <v>10534.786324786324</v>
      </c>
      <c r="J157" s="34"/>
    </row>
    <row r="158" spans="1:10" ht="16.5" customHeight="1" x14ac:dyDescent="0.3">
      <c r="A158" s="17" t="s">
        <v>73</v>
      </c>
      <c r="B158" s="18">
        <v>12</v>
      </c>
      <c r="C158" s="29">
        <f t="shared" si="19"/>
        <v>160770</v>
      </c>
      <c r="D158" s="61">
        <v>535900</v>
      </c>
      <c r="E158" s="61">
        <v>535900</v>
      </c>
      <c r="F158" s="84"/>
      <c r="G158" s="34">
        <v>300</v>
      </c>
      <c r="H158" s="34">
        <f t="shared" si="21"/>
        <v>25.641025641025642</v>
      </c>
      <c r="I158" s="34">
        <f t="shared" si="20"/>
        <v>13741.025641025641</v>
      </c>
      <c r="J158" s="34"/>
    </row>
    <row r="159" spans="1:10" ht="16.5" customHeight="1" x14ac:dyDescent="0.3">
      <c r="A159" s="17" t="s">
        <v>74</v>
      </c>
      <c r="B159" s="18">
        <v>12</v>
      </c>
      <c r="C159" s="29">
        <f t="shared" si="19"/>
        <v>197344.5</v>
      </c>
      <c r="D159" s="61">
        <v>555900</v>
      </c>
      <c r="E159" s="61">
        <v>550900</v>
      </c>
      <c r="F159" s="84"/>
      <c r="G159" s="34">
        <v>355</v>
      </c>
      <c r="H159" s="34">
        <f t="shared" si="21"/>
        <v>30.341880341880344</v>
      </c>
      <c r="I159" s="34">
        <f t="shared" si="20"/>
        <v>16867.051282051281</v>
      </c>
      <c r="J159" s="34"/>
    </row>
    <row r="160" spans="1:10" ht="17.25" customHeight="1" thickBot="1" x14ac:dyDescent="0.35">
      <c r="A160" s="19" t="s">
        <v>134</v>
      </c>
      <c r="B160" s="20">
        <v>12</v>
      </c>
      <c r="C160" s="30">
        <f t="shared" si="19"/>
        <v>233478</v>
      </c>
      <c r="D160" s="61">
        <v>555900</v>
      </c>
      <c r="E160" s="61">
        <v>550900</v>
      </c>
      <c r="F160" s="85"/>
      <c r="G160" s="34">
        <v>420</v>
      </c>
      <c r="H160" s="34">
        <f t="shared" si="21"/>
        <v>35.897435897435898</v>
      </c>
      <c r="I160" s="34">
        <f t="shared" si="20"/>
        <v>19955.384615384613</v>
      </c>
      <c r="J160" s="34"/>
    </row>
    <row r="161" spans="1:10" ht="23.25" customHeight="1" thickBot="1" x14ac:dyDescent="0.35">
      <c r="A161" s="98"/>
      <c r="B161" s="98"/>
      <c r="C161" s="98"/>
      <c r="D161" s="98"/>
      <c r="E161" s="98"/>
      <c r="F161" s="98"/>
    </row>
    <row r="162" spans="1:10" ht="22.5" customHeight="1" thickBot="1" x14ac:dyDescent="0.3">
      <c r="A162" s="94" t="s">
        <v>98</v>
      </c>
      <c r="B162" s="95"/>
      <c r="C162" s="95"/>
      <c r="D162" s="95"/>
      <c r="E162" s="95"/>
      <c r="F162" s="101"/>
      <c r="G162" s="34"/>
      <c r="H162" s="34"/>
      <c r="I162" s="34"/>
      <c r="J162" s="34"/>
    </row>
    <row r="163" spans="1:10" ht="18.75" customHeight="1" thickBot="1" x14ac:dyDescent="0.3">
      <c r="A163" s="23" t="s">
        <v>0</v>
      </c>
      <c r="B163" s="24" t="s">
        <v>15</v>
      </c>
      <c r="C163" s="24" t="s">
        <v>93</v>
      </c>
      <c r="D163" s="24" t="s">
        <v>1</v>
      </c>
      <c r="E163" s="47" t="s">
        <v>129</v>
      </c>
      <c r="F163" s="21" t="s">
        <v>88</v>
      </c>
      <c r="G163" s="34"/>
      <c r="H163" s="34"/>
      <c r="I163" s="34"/>
      <c r="J163" s="34"/>
    </row>
    <row r="164" spans="1:10" ht="17.25" thickBot="1" x14ac:dyDescent="0.35">
      <c r="A164" s="15" t="s">
        <v>5</v>
      </c>
      <c r="B164" s="16">
        <v>11.75</v>
      </c>
      <c r="C164" s="28">
        <f t="shared" ref="C164:C174" si="22">G164*(D164/1000)</f>
        <v>41066.25</v>
      </c>
      <c r="D164" s="69">
        <v>466000</v>
      </c>
      <c r="E164" s="31" t="s">
        <v>138</v>
      </c>
      <c r="F164" s="107"/>
      <c r="G164" s="34">
        <v>88.125</v>
      </c>
      <c r="H164" s="34">
        <f t="shared" ref="H164:H174" si="23">G164/11.7</f>
        <v>7.5320512820512828</v>
      </c>
      <c r="I164" s="34">
        <f t="shared" ref="I164:I174" si="24">H164*(D164/1000)</f>
        <v>3509.9358974358979</v>
      </c>
      <c r="J164" s="34"/>
    </row>
    <row r="165" spans="1:10" ht="17.25" thickBot="1" x14ac:dyDescent="0.35">
      <c r="A165" s="17" t="s">
        <v>6</v>
      </c>
      <c r="B165" s="18">
        <v>11.75</v>
      </c>
      <c r="C165" s="29">
        <f t="shared" si="22"/>
        <v>49224.745000000003</v>
      </c>
      <c r="D165" s="69">
        <v>466000</v>
      </c>
      <c r="E165" s="32" t="s">
        <v>138</v>
      </c>
      <c r="F165" s="84"/>
      <c r="G165" s="34">
        <v>105.63250000000001</v>
      </c>
      <c r="H165" s="34">
        <f t="shared" si="23"/>
        <v>9.0284188034188038</v>
      </c>
      <c r="I165" s="34">
        <f t="shared" si="24"/>
        <v>4207.2431623931625</v>
      </c>
      <c r="J165" s="34"/>
    </row>
    <row r="166" spans="1:10" ht="17.25" thickBot="1" x14ac:dyDescent="0.35">
      <c r="A166" s="17" t="s">
        <v>7</v>
      </c>
      <c r="B166" s="18">
        <v>11.75</v>
      </c>
      <c r="C166" s="29">
        <f t="shared" si="22"/>
        <v>61419.600000000006</v>
      </c>
      <c r="D166" s="69">
        <v>484000</v>
      </c>
      <c r="E166" s="32" t="s">
        <v>138</v>
      </c>
      <c r="F166" s="84"/>
      <c r="G166" s="34">
        <v>126.9</v>
      </c>
      <c r="H166" s="34">
        <f t="shared" si="23"/>
        <v>10.846153846153847</v>
      </c>
      <c r="I166" s="34">
        <f t="shared" si="24"/>
        <v>5249.5384615384619</v>
      </c>
      <c r="J166" s="34"/>
    </row>
    <row r="167" spans="1:10" ht="17.25" thickBot="1" x14ac:dyDescent="0.35">
      <c r="A167" s="17" t="s">
        <v>8</v>
      </c>
      <c r="B167" s="18">
        <v>11.75</v>
      </c>
      <c r="C167" s="29">
        <f t="shared" si="22"/>
        <v>73362.3</v>
      </c>
      <c r="D167" s="69">
        <v>484000</v>
      </c>
      <c r="E167" s="32" t="s">
        <v>138</v>
      </c>
      <c r="F167" s="84"/>
      <c r="G167" s="34">
        <v>151.57500000000002</v>
      </c>
      <c r="H167" s="34">
        <f t="shared" si="23"/>
        <v>12.955128205128208</v>
      </c>
      <c r="I167" s="34">
        <f t="shared" si="24"/>
        <v>6270.2820512820526</v>
      </c>
      <c r="J167" s="34"/>
    </row>
    <row r="168" spans="1:10" ht="17.25" thickBot="1" x14ac:dyDescent="0.35">
      <c r="A168" s="17" t="s">
        <v>9</v>
      </c>
      <c r="B168" s="18">
        <v>11.75</v>
      </c>
      <c r="C168" s="29">
        <f t="shared" si="22"/>
        <v>85248.12999999999</v>
      </c>
      <c r="D168" s="69">
        <v>484000</v>
      </c>
      <c r="E168" s="32" t="s">
        <v>138</v>
      </c>
      <c r="F168" s="84"/>
      <c r="G168" s="34">
        <v>176.13249999999999</v>
      </c>
      <c r="H168" s="34">
        <f t="shared" si="23"/>
        <v>15.054059829059829</v>
      </c>
      <c r="I168" s="34">
        <f t="shared" si="24"/>
        <v>7286.1649572649576</v>
      </c>
      <c r="J168" s="34"/>
    </row>
    <row r="169" spans="1:10" ht="16.5" x14ac:dyDescent="0.3">
      <c r="A169" s="17" t="s">
        <v>10</v>
      </c>
      <c r="B169" s="18">
        <v>11.75</v>
      </c>
      <c r="C169" s="29">
        <f t="shared" si="22"/>
        <v>101373.125</v>
      </c>
      <c r="D169" s="69">
        <v>493000</v>
      </c>
      <c r="E169" s="32" t="s">
        <v>138</v>
      </c>
      <c r="F169" s="84"/>
      <c r="G169" s="34">
        <v>205.625</v>
      </c>
      <c r="H169" s="34">
        <f t="shared" si="23"/>
        <v>17.574786324786327</v>
      </c>
      <c r="I169" s="34">
        <f t="shared" si="24"/>
        <v>8664.36965811966</v>
      </c>
      <c r="J169" s="34"/>
    </row>
    <row r="170" spans="1:10" ht="16.5" x14ac:dyDescent="0.3">
      <c r="A170" s="17" t="s">
        <v>11</v>
      </c>
      <c r="B170" s="18">
        <v>12</v>
      </c>
      <c r="C170" s="29">
        <f t="shared" si="22"/>
        <v>131554.10399999999</v>
      </c>
      <c r="D170" s="61">
        <v>559900</v>
      </c>
      <c r="E170" s="32" t="s">
        <v>138</v>
      </c>
      <c r="F170" s="84"/>
      <c r="G170" s="34">
        <v>234.95999999999998</v>
      </c>
      <c r="H170" s="34">
        <f t="shared" si="23"/>
        <v>20.082051282051282</v>
      </c>
      <c r="I170" s="34">
        <f t="shared" si="24"/>
        <v>11243.940512820513</v>
      </c>
      <c r="J170" s="34"/>
    </row>
    <row r="171" spans="1:10" ht="16.5" x14ac:dyDescent="0.3">
      <c r="A171" s="17" t="s">
        <v>12</v>
      </c>
      <c r="B171" s="18">
        <v>12</v>
      </c>
      <c r="C171" s="29">
        <f t="shared" si="22"/>
        <v>150501.11999999997</v>
      </c>
      <c r="D171" s="61">
        <v>559900</v>
      </c>
      <c r="E171" s="32" t="s">
        <v>138</v>
      </c>
      <c r="F171" s="84"/>
      <c r="G171" s="34">
        <v>268.79999999999995</v>
      </c>
      <c r="H171" s="34">
        <f t="shared" si="23"/>
        <v>22.974358974358971</v>
      </c>
      <c r="I171" s="34">
        <f t="shared" si="24"/>
        <v>12863.343589743587</v>
      </c>
      <c r="J171" s="34"/>
    </row>
    <row r="172" spans="1:10" ht="16.5" x14ac:dyDescent="0.3">
      <c r="A172" s="17" t="s">
        <v>13</v>
      </c>
      <c r="B172" s="18">
        <v>12</v>
      </c>
      <c r="C172" s="29">
        <f t="shared" si="22"/>
        <v>168641.88</v>
      </c>
      <c r="D172" s="61">
        <v>559900</v>
      </c>
      <c r="E172" s="32" t="s">
        <v>138</v>
      </c>
      <c r="F172" s="84"/>
      <c r="G172" s="34">
        <v>301.20000000000005</v>
      </c>
      <c r="H172" s="34">
        <f t="shared" si="23"/>
        <v>25.743589743589748</v>
      </c>
      <c r="I172" s="34">
        <f t="shared" si="24"/>
        <v>14413.8358974359</v>
      </c>
      <c r="J172" s="34"/>
    </row>
    <row r="173" spans="1:10" ht="16.5" x14ac:dyDescent="0.3">
      <c r="A173" s="17" t="s">
        <v>14</v>
      </c>
      <c r="B173" s="18">
        <v>12</v>
      </c>
      <c r="C173" s="29">
        <f t="shared" si="22"/>
        <v>204251.51999999996</v>
      </c>
      <c r="D173" s="61">
        <v>559900</v>
      </c>
      <c r="E173" s="32" t="s">
        <v>138</v>
      </c>
      <c r="F173" s="84"/>
      <c r="G173" s="34">
        <v>364.79999999999995</v>
      </c>
      <c r="H173" s="34">
        <f t="shared" si="23"/>
        <v>31.179487179487179</v>
      </c>
      <c r="I173" s="34">
        <f t="shared" si="24"/>
        <v>17457.39487179487</v>
      </c>
      <c r="J173" s="34"/>
    </row>
    <row r="174" spans="1:10" ht="17.25" thickBot="1" x14ac:dyDescent="0.35">
      <c r="A174" s="19" t="s">
        <v>46</v>
      </c>
      <c r="B174" s="20">
        <v>12</v>
      </c>
      <c r="C174" s="30">
        <f t="shared" si="22"/>
        <v>228439.19999999998</v>
      </c>
      <c r="D174" s="61">
        <v>559900</v>
      </c>
      <c r="E174" s="33" t="s">
        <v>138</v>
      </c>
      <c r="F174" s="85"/>
      <c r="G174" s="34">
        <v>408</v>
      </c>
      <c r="H174" s="34">
        <f t="shared" si="23"/>
        <v>34.871794871794876</v>
      </c>
      <c r="I174" s="34">
        <f t="shared" si="24"/>
        <v>19524.717948717949</v>
      </c>
      <c r="J174" s="34"/>
    </row>
    <row r="175" spans="1:10" ht="13.5" customHeight="1" thickBot="1" x14ac:dyDescent="0.3">
      <c r="A175" s="11"/>
      <c r="B175" s="11"/>
      <c r="C175" s="11"/>
      <c r="D175" s="11"/>
      <c r="E175" s="3"/>
      <c r="G175" s="34"/>
      <c r="H175" s="34"/>
      <c r="I175" s="34"/>
      <c r="J175" s="34"/>
    </row>
    <row r="176" spans="1:10" ht="27.75" customHeight="1" thickBot="1" x14ac:dyDescent="0.3">
      <c r="A176" s="94" t="s">
        <v>99</v>
      </c>
      <c r="B176" s="95"/>
      <c r="C176" s="95"/>
      <c r="D176" s="95"/>
      <c r="E176" s="95"/>
      <c r="F176" s="101"/>
      <c r="G176" s="34"/>
      <c r="H176" s="34"/>
      <c r="I176" s="34"/>
      <c r="J176" s="34"/>
    </row>
    <row r="177" spans="1:10" ht="18.75" customHeight="1" thickBot="1" x14ac:dyDescent="0.3">
      <c r="A177" s="23" t="s">
        <v>0</v>
      </c>
      <c r="B177" s="24" t="s">
        <v>15</v>
      </c>
      <c r="C177" s="24" t="s">
        <v>93</v>
      </c>
      <c r="D177" s="24" t="s">
        <v>1</v>
      </c>
      <c r="E177" s="47" t="s">
        <v>129</v>
      </c>
      <c r="F177" s="21" t="s">
        <v>88</v>
      </c>
      <c r="G177" s="34"/>
      <c r="H177" s="34"/>
      <c r="I177" s="34"/>
      <c r="J177" s="34"/>
    </row>
    <row r="178" spans="1:10" ht="17.25" customHeight="1" thickBot="1" x14ac:dyDescent="0.35">
      <c r="A178" s="105" t="s">
        <v>56</v>
      </c>
      <c r="B178" s="16">
        <v>0.4</v>
      </c>
      <c r="C178" s="69">
        <v>7350</v>
      </c>
      <c r="D178" s="31" t="s">
        <v>138</v>
      </c>
      <c r="E178" s="31" t="s">
        <v>138</v>
      </c>
      <c r="F178" s="102"/>
      <c r="G178" s="34"/>
      <c r="H178" s="34"/>
      <c r="I178" s="34"/>
      <c r="J178" s="34"/>
    </row>
    <row r="179" spans="1:10" ht="17.25" customHeight="1" thickBot="1" x14ac:dyDescent="0.35">
      <c r="A179" s="106"/>
      <c r="B179" s="18">
        <v>0.5</v>
      </c>
      <c r="C179" s="61">
        <v>8150</v>
      </c>
      <c r="D179" s="31" t="s">
        <v>138</v>
      </c>
      <c r="E179" s="32" t="s">
        <v>138</v>
      </c>
      <c r="F179" s="103"/>
      <c r="G179" s="34"/>
      <c r="H179" s="34"/>
      <c r="I179" s="34"/>
      <c r="J179" s="34"/>
    </row>
    <row r="180" spans="1:10" ht="17.25" customHeight="1" thickBot="1" x14ac:dyDescent="0.35">
      <c r="A180" s="99"/>
      <c r="B180" s="18">
        <v>0.7</v>
      </c>
      <c r="C180" s="61">
        <v>11412</v>
      </c>
      <c r="D180" s="31" t="s">
        <v>138</v>
      </c>
      <c r="E180" s="32" t="s">
        <v>138</v>
      </c>
      <c r="F180" s="103"/>
      <c r="G180" s="34"/>
      <c r="H180" s="34"/>
      <c r="I180" s="34"/>
      <c r="J180" s="34"/>
    </row>
    <row r="181" spans="1:10" ht="17.25" customHeight="1" thickBot="1" x14ac:dyDescent="0.35">
      <c r="A181" s="108" t="s">
        <v>57</v>
      </c>
      <c r="B181" s="18">
        <v>0.5</v>
      </c>
      <c r="C181" s="61">
        <v>8150</v>
      </c>
      <c r="D181" s="31" t="s">
        <v>138</v>
      </c>
      <c r="E181" s="32" t="s">
        <v>138</v>
      </c>
      <c r="F181" s="103"/>
      <c r="G181" s="34"/>
      <c r="H181" s="34"/>
      <c r="I181" s="34"/>
      <c r="J181" s="34"/>
    </row>
    <row r="182" spans="1:10" ht="17.25" customHeight="1" thickBot="1" x14ac:dyDescent="0.35">
      <c r="A182" s="110"/>
      <c r="B182" s="18">
        <v>0.7</v>
      </c>
      <c r="C182" s="61">
        <v>11412</v>
      </c>
      <c r="D182" s="31" t="s">
        <v>138</v>
      </c>
      <c r="E182" s="32" t="s">
        <v>138</v>
      </c>
      <c r="F182" s="103"/>
      <c r="G182" s="34"/>
      <c r="H182" s="34"/>
      <c r="I182" s="34"/>
      <c r="J182" s="34"/>
    </row>
    <row r="183" spans="1:10" ht="17.25" customHeight="1" thickBot="1" x14ac:dyDescent="0.35">
      <c r="A183" s="108" t="s">
        <v>58</v>
      </c>
      <c r="B183" s="18">
        <v>0.5</v>
      </c>
      <c r="C183" s="61">
        <v>8150</v>
      </c>
      <c r="D183" s="31" t="s">
        <v>138</v>
      </c>
      <c r="E183" s="32" t="s">
        <v>138</v>
      </c>
      <c r="F183" s="103"/>
      <c r="G183" s="34"/>
      <c r="H183" s="34"/>
      <c r="I183" s="34"/>
      <c r="J183" s="34"/>
    </row>
    <row r="184" spans="1:10" ht="17.25" customHeight="1" thickBot="1" x14ac:dyDescent="0.35">
      <c r="A184" s="109"/>
      <c r="B184" s="20">
        <v>0.7</v>
      </c>
      <c r="C184" s="61">
        <v>11412</v>
      </c>
      <c r="D184" s="31" t="s">
        <v>138</v>
      </c>
      <c r="E184" s="33" t="s">
        <v>138</v>
      </c>
      <c r="F184" s="103"/>
      <c r="G184" s="34"/>
      <c r="H184" s="34"/>
      <c r="I184" s="34"/>
      <c r="J184" s="34"/>
    </row>
    <row r="185" spans="1:10" ht="15" customHeight="1" x14ac:dyDescent="0.25">
      <c r="A185" s="111" t="s">
        <v>100</v>
      </c>
      <c r="B185" s="111"/>
      <c r="C185" s="111"/>
      <c r="D185" s="111"/>
      <c r="E185" s="112"/>
      <c r="F185" s="103"/>
      <c r="G185" s="34"/>
      <c r="H185" s="34"/>
      <c r="I185" s="34"/>
      <c r="J185" s="34"/>
    </row>
    <row r="186" spans="1:10" ht="20.25" customHeight="1" thickBot="1" x14ac:dyDescent="0.3">
      <c r="A186" s="113"/>
      <c r="B186" s="113"/>
      <c r="C186" s="113"/>
      <c r="D186" s="113"/>
      <c r="E186" s="114"/>
      <c r="F186" s="104"/>
      <c r="G186" s="34"/>
      <c r="H186" s="34"/>
      <c r="I186" s="34"/>
      <c r="J186" s="34"/>
    </row>
    <row r="187" spans="1:10" ht="13.5" customHeight="1" thickBot="1" x14ac:dyDescent="0.3">
      <c r="A187" s="22"/>
      <c r="B187" s="22"/>
      <c r="C187" s="22"/>
      <c r="D187" s="22"/>
      <c r="E187" s="45"/>
      <c r="F187" s="4"/>
      <c r="G187" s="34"/>
      <c r="H187" s="34"/>
      <c r="I187" s="34"/>
      <c r="J187" s="34"/>
    </row>
    <row r="188" spans="1:10" ht="24.75" customHeight="1" thickBot="1" x14ac:dyDescent="0.3">
      <c r="A188" s="81" t="s">
        <v>101</v>
      </c>
      <c r="B188" s="82"/>
      <c r="C188" s="82"/>
      <c r="D188" s="82"/>
      <c r="E188" s="82"/>
      <c r="F188" s="83"/>
      <c r="G188" s="34"/>
      <c r="H188" s="34"/>
      <c r="I188" s="34"/>
      <c r="J188" s="34"/>
    </row>
    <row r="189" spans="1:10" ht="18.75" customHeight="1" thickBot="1" x14ac:dyDescent="0.35">
      <c r="A189" s="53" t="s">
        <v>0</v>
      </c>
      <c r="B189" s="54" t="s">
        <v>15</v>
      </c>
      <c r="C189" s="96" t="s">
        <v>126</v>
      </c>
      <c r="D189" s="97"/>
      <c r="E189" s="55" t="s">
        <v>174</v>
      </c>
      <c r="F189" s="46" t="s">
        <v>88</v>
      </c>
      <c r="G189" s="43"/>
      <c r="H189" s="34"/>
      <c r="I189" s="34"/>
      <c r="J189" s="34"/>
    </row>
    <row r="190" spans="1:10" ht="17.25" customHeight="1" thickBot="1" x14ac:dyDescent="0.35">
      <c r="A190" s="99" t="s">
        <v>59</v>
      </c>
      <c r="B190" s="58" t="s">
        <v>60</v>
      </c>
      <c r="C190" s="120" t="s">
        <v>138</v>
      </c>
      <c r="D190" s="121"/>
      <c r="E190" s="57" t="s">
        <v>139</v>
      </c>
      <c r="F190" s="84"/>
      <c r="G190" s="43">
        <v>8</v>
      </c>
      <c r="H190" s="34"/>
      <c r="I190" s="34"/>
      <c r="J190" s="34"/>
    </row>
    <row r="191" spans="1:10" ht="19.5" thickBot="1" x14ac:dyDescent="0.35">
      <c r="A191" s="100"/>
      <c r="B191" s="26" t="s">
        <v>61</v>
      </c>
      <c r="C191" s="120" t="s">
        <v>138</v>
      </c>
      <c r="D191" s="121"/>
      <c r="E191" s="57" t="s">
        <v>139</v>
      </c>
      <c r="F191" s="84"/>
      <c r="G191" s="44">
        <v>0.76</v>
      </c>
      <c r="H191" s="34"/>
      <c r="I191" s="34"/>
      <c r="J191" s="34"/>
    </row>
    <row r="192" spans="1:10" ht="18.75" x14ac:dyDescent="0.3">
      <c r="A192" s="100"/>
      <c r="B192" s="26" t="s">
        <v>62</v>
      </c>
      <c r="C192" s="120" t="s">
        <v>138</v>
      </c>
      <c r="D192" s="121"/>
      <c r="E192" s="57" t="s">
        <v>139</v>
      </c>
      <c r="F192" s="84"/>
      <c r="G192" s="44">
        <v>1</v>
      </c>
      <c r="H192" s="34"/>
      <c r="I192" s="34"/>
      <c r="J192" s="34"/>
    </row>
    <row r="193" spans="1:10" ht="18.75" customHeight="1" x14ac:dyDescent="0.3">
      <c r="A193" s="100" t="s">
        <v>63</v>
      </c>
      <c r="B193" s="26" t="s">
        <v>64</v>
      </c>
      <c r="C193" s="115" t="s">
        <v>138</v>
      </c>
      <c r="D193" s="116"/>
      <c r="E193" s="57" t="s">
        <v>139</v>
      </c>
      <c r="F193" s="84"/>
      <c r="G193" s="44">
        <v>1.1399999999999999</v>
      </c>
      <c r="H193" s="34"/>
      <c r="I193" s="34"/>
      <c r="J193" s="34"/>
    </row>
    <row r="194" spans="1:10" ht="18.75" customHeight="1" x14ac:dyDescent="0.3">
      <c r="A194" s="100"/>
      <c r="B194" s="26" t="s">
        <v>65</v>
      </c>
      <c r="C194" s="115" t="s">
        <v>138</v>
      </c>
      <c r="D194" s="116"/>
      <c r="E194" s="57" t="s">
        <v>139</v>
      </c>
      <c r="F194" s="84"/>
      <c r="G194" s="44">
        <v>1.5</v>
      </c>
      <c r="H194" s="34"/>
      <c r="I194" s="34"/>
      <c r="J194" s="34"/>
    </row>
    <row r="195" spans="1:10" ht="19.5" customHeight="1" x14ac:dyDescent="0.3">
      <c r="A195" s="100"/>
      <c r="B195" s="26" t="s">
        <v>66</v>
      </c>
      <c r="C195" s="115" t="s">
        <v>138</v>
      </c>
      <c r="D195" s="116"/>
      <c r="E195" s="57" t="s">
        <v>139</v>
      </c>
      <c r="F195" s="84"/>
      <c r="G195" s="34">
        <v>1.92</v>
      </c>
      <c r="H195" s="34"/>
      <c r="I195" s="34"/>
      <c r="J195" s="34"/>
    </row>
    <row r="196" spans="1:10" ht="16.5" customHeight="1" x14ac:dyDescent="0.3">
      <c r="A196" s="17" t="s">
        <v>135</v>
      </c>
      <c r="B196" s="26" t="s">
        <v>67</v>
      </c>
      <c r="C196" s="115" t="s">
        <v>138</v>
      </c>
      <c r="D196" s="116"/>
      <c r="E196" s="57" t="s">
        <v>139</v>
      </c>
      <c r="F196" s="84"/>
      <c r="G196" s="34">
        <v>8</v>
      </c>
      <c r="H196" s="34"/>
      <c r="I196" s="34"/>
      <c r="J196" s="34"/>
    </row>
    <row r="197" spans="1:10" ht="16.5" customHeight="1" thickBot="1" x14ac:dyDescent="0.35">
      <c r="A197" s="19" t="s">
        <v>68</v>
      </c>
      <c r="B197" s="27" t="s">
        <v>67</v>
      </c>
      <c r="C197" s="117" t="s">
        <v>139</v>
      </c>
      <c r="D197" s="118"/>
      <c r="E197" s="73" t="s">
        <v>139</v>
      </c>
      <c r="F197" s="85"/>
      <c r="G197" s="34">
        <v>8</v>
      </c>
      <c r="H197" s="34"/>
      <c r="I197" s="34"/>
      <c r="J197" s="34"/>
    </row>
    <row r="198" spans="1:10" ht="15.75" customHeight="1" x14ac:dyDescent="0.25">
      <c r="A198" s="10"/>
      <c r="B198" s="4"/>
      <c r="C198" s="10"/>
      <c r="D198" s="6"/>
      <c r="E198" s="6"/>
    </row>
    <row r="199" spans="1:10" ht="24" customHeight="1" x14ac:dyDescent="0.25">
      <c r="A199" s="119" t="s">
        <v>108</v>
      </c>
      <c r="B199" s="119"/>
      <c r="C199" s="119"/>
      <c r="D199" s="119"/>
      <c r="E199" s="119"/>
      <c r="F199" s="119"/>
    </row>
    <row r="200" spans="1:10" ht="20.25" customHeight="1" thickBot="1" x14ac:dyDescent="0.3">
      <c r="A200" s="12"/>
    </row>
    <row r="201" spans="1:10" ht="24" customHeight="1" thickBot="1" x14ac:dyDescent="0.3">
      <c r="A201" s="94" t="s">
        <v>102</v>
      </c>
      <c r="B201" s="95"/>
      <c r="C201" s="94" t="s">
        <v>103</v>
      </c>
      <c r="D201" s="95"/>
      <c r="E201" s="95"/>
      <c r="F201" s="95"/>
    </row>
    <row r="202" spans="1:10" ht="18.75" customHeight="1" x14ac:dyDescent="0.25">
      <c r="A202" s="86"/>
      <c r="B202" s="87"/>
      <c r="C202" s="90"/>
      <c r="D202" s="91"/>
      <c r="E202" s="91"/>
      <c r="F202" s="84"/>
    </row>
    <row r="203" spans="1:10" ht="18.75" customHeight="1" x14ac:dyDescent="0.25">
      <c r="A203" s="86"/>
      <c r="B203" s="87"/>
      <c r="C203" s="90"/>
      <c r="D203" s="91"/>
      <c r="E203" s="91"/>
      <c r="F203" s="84"/>
    </row>
    <row r="204" spans="1:10" ht="18.75" customHeight="1" x14ac:dyDescent="0.25">
      <c r="A204" s="86"/>
      <c r="B204" s="87"/>
      <c r="C204" s="90"/>
      <c r="D204" s="91"/>
      <c r="E204" s="91"/>
      <c r="F204" s="84"/>
    </row>
    <row r="205" spans="1:10" ht="18.75" customHeight="1" x14ac:dyDescent="0.25">
      <c r="A205" s="86"/>
      <c r="B205" s="87"/>
      <c r="C205" s="90"/>
      <c r="D205" s="91"/>
      <c r="E205" s="91"/>
      <c r="F205" s="84"/>
    </row>
    <row r="206" spans="1:10" ht="18.75" customHeight="1" x14ac:dyDescent="0.25">
      <c r="A206" s="86"/>
      <c r="B206" s="87"/>
      <c r="C206" s="90"/>
      <c r="D206" s="91"/>
      <c r="E206" s="91"/>
      <c r="F206" s="84"/>
    </row>
    <row r="207" spans="1:10" ht="18.75" customHeight="1" x14ac:dyDescent="0.25">
      <c r="A207" s="86"/>
      <c r="B207" s="87"/>
      <c r="C207" s="90"/>
      <c r="D207" s="91"/>
      <c r="E207" s="91"/>
      <c r="F207" s="84"/>
    </row>
    <row r="208" spans="1:10" ht="18.75" customHeight="1" x14ac:dyDescent="0.25">
      <c r="A208" s="86"/>
      <c r="B208" s="87"/>
      <c r="C208" s="90"/>
      <c r="D208" s="91"/>
      <c r="E208" s="91"/>
      <c r="F208" s="84"/>
    </row>
    <row r="209" spans="1:6" ht="18.75" customHeight="1" thickBot="1" x14ac:dyDescent="0.3">
      <c r="A209" s="88"/>
      <c r="B209" s="89"/>
      <c r="C209" s="92"/>
      <c r="D209" s="93"/>
      <c r="E209" s="93"/>
      <c r="F209" s="85"/>
    </row>
    <row r="210" spans="1:6" ht="25.5" customHeight="1" thickBot="1" x14ac:dyDescent="0.3">
      <c r="A210" s="94" t="s">
        <v>105</v>
      </c>
      <c r="B210" s="95"/>
      <c r="C210" s="94" t="s">
        <v>104</v>
      </c>
      <c r="D210" s="95"/>
      <c r="E210" s="95"/>
      <c r="F210" s="95"/>
    </row>
    <row r="211" spans="1:6" ht="18.75" customHeight="1" x14ac:dyDescent="0.25">
      <c r="A211" s="86"/>
      <c r="B211" s="87"/>
      <c r="C211" s="90"/>
      <c r="D211" s="91"/>
      <c r="E211" s="91"/>
      <c r="F211" s="84"/>
    </row>
    <row r="212" spans="1:6" ht="18.75" customHeight="1" x14ac:dyDescent="0.25">
      <c r="A212" s="86"/>
      <c r="B212" s="87"/>
      <c r="C212" s="90"/>
      <c r="D212" s="91"/>
      <c r="E212" s="91"/>
      <c r="F212" s="84"/>
    </row>
    <row r="213" spans="1:6" ht="18.75" customHeight="1" x14ac:dyDescent="0.25">
      <c r="A213" s="86"/>
      <c r="B213" s="87"/>
      <c r="C213" s="90"/>
      <c r="D213" s="91"/>
      <c r="E213" s="91"/>
      <c r="F213" s="84"/>
    </row>
    <row r="214" spans="1:6" ht="18.75" customHeight="1" x14ac:dyDescent="0.25">
      <c r="A214" s="86"/>
      <c r="B214" s="87"/>
      <c r="C214" s="90"/>
      <c r="D214" s="91"/>
      <c r="E214" s="91"/>
      <c r="F214" s="84"/>
    </row>
    <row r="215" spans="1:6" ht="18.75" customHeight="1" x14ac:dyDescent="0.25">
      <c r="A215" s="86"/>
      <c r="B215" s="87"/>
      <c r="C215" s="90"/>
      <c r="D215" s="91"/>
      <c r="E215" s="91"/>
      <c r="F215" s="84"/>
    </row>
    <row r="216" spans="1:6" ht="18.75" customHeight="1" x14ac:dyDescent="0.25">
      <c r="A216" s="86"/>
      <c r="B216" s="87"/>
      <c r="C216" s="90"/>
      <c r="D216" s="91"/>
      <c r="E216" s="91"/>
      <c r="F216" s="84"/>
    </row>
    <row r="217" spans="1:6" ht="18.75" customHeight="1" x14ac:dyDescent="0.25">
      <c r="A217" s="86"/>
      <c r="B217" s="87"/>
      <c r="C217" s="90"/>
      <c r="D217" s="91"/>
      <c r="E217" s="91"/>
      <c r="F217" s="84"/>
    </row>
    <row r="218" spans="1:6" ht="18.75" customHeight="1" thickBot="1" x14ac:dyDescent="0.3">
      <c r="A218" s="88"/>
      <c r="B218" s="89"/>
      <c r="C218" s="92"/>
      <c r="D218" s="93"/>
      <c r="E218" s="93"/>
      <c r="F218" s="85"/>
    </row>
    <row r="219" spans="1:6" ht="54" customHeight="1" thickBot="1" x14ac:dyDescent="0.3">
      <c r="A219" s="94" t="s">
        <v>106</v>
      </c>
      <c r="B219" s="95"/>
      <c r="C219" s="94" t="s">
        <v>107</v>
      </c>
      <c r="D219" s="95"/>
      <c r="E219" s="95"/>
      <c r="F219" s="95"/>
    </row>
    <row r="220" spans="1:6" ht="18.75" customHeight="1" x14ac:dyDescent="0.25">
      <c r="A220" s="86"/>
      <c r="B220" s="87"/>
      <c r="C220" s="90"/>
      <c r="D220" s="91"/>
      <c r="E220" s="91"/>
      <c r="F220" s="84"/>
    </row>
    <row r="221" spans="1:6" ht="18.75" customHeight="1" x14ac:dyDescent="0.25">
      <c r="A221" s="86"/>
      <c r="B221" s="87"/>
      <c r="C221" s="90"/>
      <c r="D221" s="91"/>
      <c r="E221" s="91"/>
      <c r="F221" s="84"/>
    </row>
    <row r="222" spans="1:6" ht="18.75" customHeight="1" x14ac:dyDescent="0.25">
      <c r="A222" s="86"/>
      <c r="B222" s="87"/>
      <c r="C222" s="90"/>
      <c r="D222" s="91"/>
      <c r="E222" s="91"/>
      <c r="F222" s="84"/>
    </row>
    <row r="223" spans="1:6" ht="18.75" customHeight="1" x14ac:dyDescent="0.25">
      <c r="A223" s="86"/>
      <c r="B223" s="87"/>
      <c r="C223" s="90"/>
      <c r="D223" s="91"/>
      <c r="E223" s="91"/>
      <c r="F223" s="84"/>
    </row>
    <row r="224" spans="1:6" ht="18.75" customHeight="1" x14ac:dyDescent="0.25">
      <c r="A224" s="86"/>
      <c r="B224" s="87"/>
      <c r="C224" s="90"/>
      <c r="D224" s="91"/>
      <c r="E224" s="91"/>
      <c r="F224" s="84"/>
    </row>
    <row r="225" spans="1:6" ht="18.75" customHeight="1" x14ac:dyDescent="0.25">
      <c r="A225" s="86"/>
      <c r="B225" s="87"/>
      <c r="C225" s="90"/>
      <c r="D225" s="91"/>
      <c r="E225" s="91"/>
      <c r="F225" s="84"/>
    </row>
    <row r="226" spans="1:6" ht="18.75" customHeight="1" x14ac:dyDescent="0.25">
      <c r="A226" s="86"/>
      <c r="B226" s="87"/>
      <c r="C226" s="90"/>
      <c r="D226" s="91"/>
      <c r="E226" s="91"/>
      <c r="F226" s="84"/>
    </row>
    <row r="227" spans="1:6" ht="18.75" customHeight="1" thickBot="1" x14ac:dyDescent="0.3">
      <c r="A227" s="88"/>
      <c r="B227" s="89"/>
      <c r="C227" s="92"/>
      <c r="D227" s="93"/>
      <c r="E227" s="93"/>
      <c r="F227" s="85"/>
    </row>
    <row r="228" spans="1:6" ht="12" customHeight="1" x14ac:dyDescent="0.25"/>
    <row r="229" spans="1:6" ht="23.25" customHeight="1" thickBot="1" x14ac:dyDescent="0.35">
      <c r="A229" s="98"/>
      <c r="B229" s="98"/>
      <c r="C229" s="98"/>
      <c r="D229" s="98"/>
      <c r="E229" s="98"/>
      <c r="F229" s="98"/>
    </row>
    <row r="230" spans="1:6" ht="6.75" customHeight="1" x14ac:dyDescent="0.25"/>
    <row r="231" spans="1:6" ht="18.75" customHeight="1" x14ac:dyDescent="0.3">
      <c r="A231" s="79" t="s">
        <v>194</v>
      </c>
      <c r="B231" s="80"/>
      <c r="C231" s="80"/>
      <c r="D231" s="80"/>
      <c r="E231" s="80"/>
      <c r="F231" s="80"/>
    </row>
    <row r="232" spans="1:6" ht="18.75" customHeight="1" x14ac:dyDescent="0.25"/>
  </sheetData>
  <sheetProtection selectLockedCells="1" selectUnlockedCells="1"/>
  <mergeCells count="65">
    <mergeCell ref="F125:F134"/>
    <mergeCell ref="F138:F160"/>
    <mergeCell ref="F36:F48"/>
    <mergeCell ref="A34:F34"/>
    <mergeCell ref="A107:F107"/>
    <mergeCell ref="A123:F123"/>
    <mergeCell ref="F84:F98"/>
    <mergeCell ref="A99:F99"/>
    <mergeCell ref="F102:F105"/>
    <mergeCell ref="A106:F106"/>
    <mergeCell ref="F52:F78"/>
    <mergeCell ref="F109:F121"/>
    <mergeCell ref="F9:F19"/>
    <mergeCell ref="A176:F176"/>
    <mergeCell ref="A122:F122"/>
    <mergeCell ref="A1:F1"/>
    <mergeCell ref="A6:F6"/>
    <mergeCell ref="A21:F21"/>
    <mergeCell ref="F23:F32"/>
    <mergeCell ref="A7:F7"/>
    <mergeCell ref="E3:F3"/>
    <mergeCell ref="E4:F4"/>
    <mergeCell ref="E5:F5"/>
    <mergeCell ref="A100:F100"/>
    <mergeCell ref="A50:F50"/>
    <mergeCell ref="A81:F81"/>
    <mergeCell ref="A33:F33"/>
    <mergeCell ref="A80:F80"/>
    <mergeCell ref="C201:F201"/>
    <mergeCell ref="A193:A195"/>
    <mergeCell ref="A183:A184"/>
    <mergeCell ref="A181:A182"/>
    <mergeCell ref="A185:E186"/>
    <mergeCell ref="C195:D195"/>
    <mergeCell ref="C196:D196"/>
    <mergeCell ref="C197:D197"/>
    <mergeCell ref="A201:B201"/>
    <mergeCell ref="A199:F199"/>
    <mergeCell ref="C190:D190"/>
    <mergeCell ref="C191:D191"/>
    <mergeCell ref="C192:D192"/>
    <mergeCell ref="C193:D193"/>
    <mergeCell ref="C194:D194"/>
    <mergeCell ref="A162:F162"/>
    <mergeCell ref="A136:F136"/>
    <mergeCell ref="F178:F186"/>
    <mergeCell ref="A178:A180"/>
    <mergeCell ref="F164:F174"/>
    <mergeCell ref="A161:F161"/>
    <mergeCell ref="A231:F231"/>
    <mergeCell ref="A188:F188"/>
    <mergeCell ref="F190:F197"/>
    <mergeCell ref="A220:B227"/>
    <mergeCell ref="C220:F227"/>
    <mergeCell ref="A210:B210"/>
    <mergeCell ref="C210:F210"/>
    <mergeCell ref="C189:D189"/>
    <mergeCell ref="A229:F229"/>
    <mergeCell ref="A211:B218"/>
    <mergeCell ref="C211:F218"/>
    <mergeCell ref="A219:B219"/>
    <mergeCell ref="C219:F219"/>
    <mergeCell ref="A202:B209"/>
    <mergeCell ref="C202:F209"/>
    <mergeCell ref="A190:A192"/>
  </mergeCells>
  <phoneticPr fontId="0" type="noConversion"/>
  <pageMargins left="0.38" right="0.15" top="0.39370078740157483" bottom="0.39370078740157483" header="0.5" footer="0.31496062992125984"/>
  <pageSetup paperSize="9" scale="56" fitToHeight="3" orientation="portrait" r:id="rId1"/>
  <headerFooter alignWithMargins="0"/>
  <rowBreaks count="2" manualBreakCount="2">
    <brk id="80" max="7" man="1"/>
    <brk id="161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Есенбек</dc:creator>
  <cp:lastModifiedBy>Абзал Тулешов</cp:lastModifiedBy>
  <cp:lastPrinted>2019-01-25T05:35:21Z</cp:lastPrinted>
  <dcterms:created xsi:type="dcterms:W3CDTF">2012-01-18T08:15:34Z</dcterms:created>
  <dcterms:modified xsi:type="dcterms:W3CDTF">2021-08-19T11:54:29Z</dcterms:modified>
</cp:coreProperties>
</file>